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030" activeTab="0"/>
  </bookViews>
  <sheets>
    <sheet name="Subtotales" sheetId="1" r:id="rId1"/>
  </sheets>
  <definedNames>
    <definedName name="_xlnm.Print_Area" localSheetId="0">'Subtotales'!$C$1:$L$267</definedName>
  </definedNames>
  <calcPr fullCalcOnLoad="1"/>
</workbook>
</file>

<file path=xl/sharedStrings.xml><?xml version="1.0" encoding="utf-8"?>
<sst xmlns="http://schemas.openxmlformats.org/spreadsheetml/2006/main" count="305" uniqueCount="274">
  <si>
    <t>Comercial</t>
  </si>
  <si>
    <t>Industrial</t>
  </si>
  <si>
    <t>Servicios sanitarios</t>
  </si>
  <si>
    <t>TOTAL</t>
  </si>
  <si>
    <t>Área  de Concesión</t>
  </si>
  <si>
    <t>Departamento</t>
  </si>
  <si>
    <t>MWh</t>
  </si>
  <si>
    <t>Agentes</t>
  </si>
  <si>
    <t>Catamarca</t>
  </si>
  <si>
    <t>Ambato</t>
  </si>
  <si>
    <t>Andalgalá</t>
  </si>
  <si>
    <t>Capayán</t>
  </si>
  <si>
    <t>Capital</t>
  </si>
  <si>
    <t>El Alto</t>
  </si>
  <si>
    <t>La Paz</t>
  </si>
  <si>
    <t>Pomán</t>
  </si>
  <si>
    <t>Valle Viejo</t>
  </si>
  <si>
    <t xml:space="preserve">Chaco </t>
  </si>
  <si>
    <t>12 de Octubre</t>
  </si>
  <si>
    <t>San Fernando</t>
  </si>
  <si>
    <t>Chubut</t>
  </si>
  <si>
    <t>Escalante</t>
  </si>
  <si>
    <t>Futaleufú</t>
  </si>
  <si>
    <t>Gaiman</t>
  </si>
  <si>
    <t>Rawson</t>
  </si>
  <si>
    <t>Calamuchita</t>
  </si>
  <si>
    <t>Colón</t>
  </si>
  <si>
    <t>General San Martín</t>
  </si>
  <si>
    <t>Punilla</t>
  </si>
  <si>
    <t>Río Cuarto</t>
  </si>
  <si>
    <t>Río Primero</t>
  </si>
  <si>
    <t>Río Segundo</t>
  </si>
  <si>
    <t>San Justo</t>
  </si>
  <si>
    <t>Santa María</t>
  </si>
  <si>
    <t>Tercero Arriba</t>
  </si>
  <si>
    <t>Unión</t>
  </si>
  <si>
    <t>Corrientes</t>
  </si>
  <si>
    <t>Goya</t>
  </si>
  <si>
    <t>Monte Caseros</t>
  </si>
  <si>
    <t>Santo Tomé</t>
  </si>
  <si>
    <t>EDEA</t>
  </si>
  <si>
    <t>Azul</t>
  </si>
  <si>
    <t>General Paz</t>
  </si>
  <si>
    <t>General Pueyrredón</t>
  </si>
  <si>
    <t>Las Flores</t>
  </si>
  <si>
    <t>Lobería</t>
  </si>
  <si>
    <t>Municipio de la Costa</t>
  </si>
  <si>
    <t>Necochea</t>
  </si>
  <si>
    <t>Olavarría</t>
  </si>
  <si>
    <t>Pinamar</t>
  </si>
  <si>
    <t>Rauch</t>
  </si>
  <si>
    <t>Tandil</t>
  </si>
  <si>
    <t>Tres Arroyos</t>
  </si>
  <si>
    <t>EDELAP</t>
  </si>
  <si>
    <t>Berisso</t>
  </si>
  <si>
    <t>Brandsen</t>
  </si>
  <si>
    <t>Ensenada</t>
  </si>
  <si>
    <t>La Plata</t>
  </si>
  <si>
    <t>Magdalena</t>
  </si>
  <si>
    <t>EDEN</t>
  </si>
  <si>
    <t>Alberti</t>
  </si>
  <si>
    <t>Arrecifes</t>
  </si>
  <si>
    <t>Baradero</t>
  </si>
  <si>
    <t>Bolívar</t>
  </si>
  <si>
    <t>Bragado</t>
  </si>
  <si>
    <t>Campana</t>
  </si>
  <si>
    <t>Capitán Sarmiento</t>
  </si>
  <si>
    <t>Carlos Casares</t>
  </si>
  <si>
    <t>Chacabuco</t>
  </si>
  <si>
    <t>Chivilcoy</t>
  </si>
  <si>
    <t>Exaltación de la Cruz</t>
  </si>
  <si>
    <t>General Arenales</t>
  </si>
  <si>
    <t>Junín</t>
  </si>
  <si>
    <t>Lincoln</t>
  </si>
  <si>
    <t>Lobos</t>
  </si>
  <si>
    <t>Luján</t>
  </si>
  <si>
    <t>Mercedes</t>
  </si>
  <si>
    <t>Monte</t>
  </si>
  <si>
    <t>Navarro</t>
  </si>
  <si>
    <t>Pehuajó</t>
  </si>
  <si>
    <t>Pergamino</t>
  </si>
  <si>
    <t>Ramallo</t>
  </si>
  <si>
    <t>Rojas</t>
  </si>
  <si>
    <t>Saladillo</t>
  </si>
  <si>
    <t>Salto</t>
  </si>
  <si>
    <t>San Antonio de Areco</t>
  </si>
  <si>
    <t>San Nicolás</t>
  </si>
  <si>
    <t>San Pedro</t>
  </si>
  <si>
    <t>Suipacha</t>
  </si>
  <si>
    <t>Trenque Lauquen</t>
  </si>
  <si>
    <t>Zárate</t>
  </si>
  <si>
    <t>EDENOR</t>
  </si>
  <si>
    <t>Capital Federal</t>
  </si>
  <si>
    <t>Escobar</t>
  </si>
  <si>
    <t>General Las Heras</t>
  </si>
  <si>
    <t>General Rodríguez</t>
  </si>
  <si>
    <t>Hurlingham</t>
  </si>
  <si>
    <t>Ituzaingó</t>
  </si>
  <si>
    <t>Jose C. Paz</t>
  </si>
  <si>
    <t>La Matanza</t>
  </si>
  <si>
    <t>Malvinas Argentinas</t>
  </si>
  <si>
    <t>Marcos Paz</t>
  </si>
  <si>
    <t>Merlo</t>
  </si>
  <si>
    <t>Moreno</t>
  </si>
  <si>
    <t>Morón</t>
  </si>
  <si>
    <t>Pilar</t>
  </si>
  <si>
    <t>San Isidro</t>
  </si>
  <si>
    <t>San Miguel</t>
  </si>
  <si>
    <t>Tigre</t>
  </si>
  <si>
    <t>Tres de Febrero</t>
  </si>
  <si>
    <t>Vicente López</t>
  </si>
  <si>
    <t>EDES</t>
  </si>
  <si>
    <t>Bahía Blanca</t>
  </si>
  <si>
    <t>Coronel Pringles</t>
  </si>
  <si>
    <t>Patagones</t>
  </si>
  <si>
    <t>Saavedra</t>
  </si>
  <si>
    <t>EDESUR</t>
  </si>
  <si>
    <t>Almirante Brown</t>
  </si>
  <si>
    <t>Avellaneda</t>
  </si>
  <si>
    <t>Berazategui</t>
  </si>
  <si>
    <t>Cañuelas</t>
  </si>
  <si>
    <t>Esteban Echeverría</t>
  </si>
  <si>
    <t>Ezeiza</t>
  </si>
  <si>
    <t>Florencio Varela</t>
  </si>
  <si>
    <t>Lanús</t>
  </si>
  <si>
    <t>Lomas de Zamora</t>
  </si>
  <si>
    <t>Quilmes</t>
  </si>
  <si>
    <t>San Vicente</t>
  </si>
  <si>
    <t>Concordia</t>
  </si>
  <si>
    <t>Diamante</t>
  </si>
  <si>
    <t>Gualeguay</t>
  </si>
  <si>
    <t>Gualeguaychú</t>
  </si>
  <si>
    <t>Islas del Ibicuy</t>
  </si>
  <si>
    <t>Paraná</t>
  </si>
  <si>
    <t>Uruguay</t>
  </si>
  <si>
    <t>Formosa</t>
  </si>
  <si>
    <t>Pilcomayo</t>
  </si>
  <si>
    <t>Pirané</t>
  </si>
  <si>
    <t>Jujuy</t>
  </si>
  <si>
    <t>Dr. Manuel Belgrano</t>
  </si>
  <si>
    <t>El Carmen</t>
  </si>
  <si>
    <t>Palpalá</t>
  </si>
  <si>
    <t>La Pampa</t>
  </si>
  <si>
    <t>Conhelo</t>
  </si>
  <si>
    <t>Maracó</t>
  </si>
  <si>
    <t>Realicó</t>
  </si>
  <si>
    <t>La Rioja</t>
  </si>
  <si>
    <t>Arauco</t>
  </si>
  <si>
    <t>Chilecito</t>
  </si>
  <si>
    <t>Mendoza</t>
  </si>
  <si>
    <t>Godoy Cruz</t>
  </si>
  <si>
    <t>Guaymallén</t>
  </si>
  <si>
    <t>Las Heras</t>
  </si>
  <si>
    <t>Lavalle</t>
  </si>
  <si>
    <t>Luján de Cuyo</t>
  </si>
  <si>
    <t>Maipú</t>
  </si>
  <si>
    <t>Rivadavia</t>
  </si>
  <si>
    <t>San Martín</t>
  </si>
  <si>
    <t>San Rafael</t>
  </si>
  <si>
    <t>Tunuyán</t>
  </si>
  <si>
    <t>Tupungato</t>
  </si>
  <si>
    <t>Misiones</t>
  </si>
  <si>
    <t>Iguazú</t>
  </si>
  <si>
    <t>Neuquén</t>
  </si>
  <si>
    <t>Confluencia</t>
  </si>
  <si>
    <t>Huiliches</t>
  </si>
  <si>
    <t>Zapala</t>
  </si>
  <si>
    <t>Río Negro</t>
  </si>
  <si>
    <t>Adolfo Alsina</t>
  </si>
  <si>
    <t>General Roca</t>
  </si>
  <si>
    <t>San Antonio</t>
  </si>
  <si>
    <t xml:space="preserve">Salta </t>
  </si>
  <si>
    <t>Anta</t>
  </si>
  <si>
    <t>Cerrillos</t>
  </si>
  <si>
    <t>General J. de San Martín</t>
  </si>
  <si>
    <t>Metán</t>
  </si>
  <si>
    <t>Orán</t>
  </si>
  <si>
    <t>Rosario de Lerma</t>
  </si>
  <si>
    <t>San Juan</t>
  </si>
  <si>
    <t>25 de Mayo</t>
  </si>
  <si>
    <t>9 de Julio</t>
  </si>
  <si>
    <t>Albardón</t>
  </si>
  <si>
    <t>Angaco</t>
  </si>
  <si>
    <t>Caucete</t>
  </si>
  <si>
    <t>Chimbas</t>
  </si>
  <si>
    <t>Jáchal</t>
  </si>
  <si>
    <t>Pocito</t>
  </si>
  <si>
    <t>Santa Lucía</t>
  </si>
  <si>
    <t>Sarmiento</t>
  </si>
  <si>
    <t>Ullum</t>
  </si>
  <si>
    <t>Zonda</t>
  </si>
  <si>
    <t>San Luis</t>
  </si>
  <si>
    <t>Ayacucho</t>
  </si>
  <si>
    <t>Belgrano</t>
  </si>
  <si>
    <t>General Pedernera</t>
  </si>
  <si>
    <t>La Capital</t>
  </si>
  <si>
    <t>Santa Cruz</t>
  </si>
  <si>
    <t>Deseado</t>
  </si>
  <si>
    <t>Lago Buenos Aires</t>
  </si>
  <si>
    <t>Caseros</t>
  </si>
  <si>
    <t>Constitución</t>
  </si>
  <si>
    <t>General López</t>
  </si>
  <si>
    <t>General Obligado</t>
  </si>
  <si>
    <t>Iriondo</t>
  </si>
  <si>
    <t>Las Colonias</t>
  </si>
  <si>
    <t>Rosario</t>
  </si>
  <si>
    <t>San Javier</t>
  </si>
  <si>
    <t>San Jerónimo</t>
  </si>
  <si>
    <t>San Lorenzo</t>
  </si>
  <si>
    <t>Vera</t>
  </si>
  <si>
    <t>Santiago del Estero</t>
  </si>
  <si>
    <t>Banda</t>
  </si>
  <si>
    <t>General Taboada</t>
  </si>
  <si>
    <t>Río Hondo</t>
  </si>
  <si>
    <t>Tucumán</t>
  </si>
  <si>
    <t>Cruz Alta</t>
  </si>
  <si>
    <t>Famaillá</t>
  </si>
  <si>
    <t>Leales</t>
  </si>
  <si>
    <t>Lules</t>
  </si>
  <si>
    <t>Monteros</t>
  </si>
  <si>
    <t>Tafí Viejo</t>
  </si>
  <si>
    <t>Trancas</t>
  </si>
  <si>
    <t>Yerba Buena</t>
  </si>
  <si>
    <t>Total Catamarca</t>
  </si>
  <si>
    <t xml:space="preserve">Total Chaco </t>
  </si>
  <si>
    <t>Total Chubut</t>
  </si>
  <si>
    <t>Total Corrientes</t>
  </si>
  <si>
    <t>Total EDEA</t>
  </si>
  <si>
    <t>Total EDELAP</t>
  </si>
  <si>
    <t>Total EDEN</t>
  </si>
  <si>
    <t>Total EDENOR</t>
  </si>
  <si>
    <t>Total EDES</t>
  </si>
  <si>
    <t>Total EDESUR</t>
  </si>
  <si>
    <t>Total Formosa</t>
  </si>
  <si>
    <t>Total Jujuy</t>
  </si>
  <si>
    <t>Total La Pampa</t>
  </si>
  <si>
    <t>Total La Rioja</t>
  </si>
  <si>
    <t>Total Mendoza</t>
  </si>
  <si>
    <t>Total Misiones</t>
  </si>
  <si>
    <t>Total Neuquén</t>
  </si>
  <si>
    <t>Total Río Negro</t>
  </si>
  <si>
    <t xml:space="preserve">Total Salta </t>
  </si>
  <si>
    <t>Total San Juan</t>
  </si>
  <si>
    <t>Total San Luis</t>
  </si>
  <si>
    <t>Total Santa Cruz</t>
  </si>
  <si>
    <t>Total Santiago del Estero</t>
  </si>
  <si>
    <t>Total Tucumán</t>
  </si>
  <si>
    <t>Total general</t>
  </si>
  <si>
    <t>Córdoba</t>
  </si>
  <si>
    <t>Total Córdoba</t>
  </si>
  <si>
    <t>Entre Ríos</t>
  </si>
  <si>
    <t>Total Entre Ríos</t>
  </si>
  <si>
    <t>Libertad</t>
  </si>
  <si>
    <t>Benito Juarez</t>
  </si>
  <si>
    <t>Gral Madatiaga</t>
  </si>
  <si>
    <t>Ledesma</t>
  </si>
  <si>
    <t>Montecarlo</t>
  </si>
  <si>
    <t>Pehuenches</t>
  </si>
  <si>
    <t>Calingasta</t>
  </si>
  <si>
    <t>Río Chico</t>
  </si>
  <si>
    <t>Belén</t>
  </si>
  <si>
    <t>Biedma</t>
  </si>
  <si>
    <t>San Andres de Giles</t>
  </si>
  <si>
    <t>Salliqueló</t>
  </si>
  <si>
    <t>Cipolletti</t>
  </si>
  <si>
    <t>J.M de Pueyrredón Ex La Capital)</t>
  </si>
  <si>
    <t>Castellanos</t>
  </si>
  <si>
    <t>Choya</t>
  </si>
  <si>
    <t>Chicligasta</t>
  </si>
  <si>
    <t>CONSUMO GUMA - GUME - GUPA (MWH) x USO - AÑO 2014</t>
  </si>
  <si>
    <t>Victoria</t>
  </si>
  <si>
    <t>Burruyacu</t>
  </si>
  <si>
    <t>Total Santa Fe</t>
  </si>
  <si>
    <t>Santa Fe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</si>
</sst>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3" fillId="0" borderId="0" xfId="0" applyNumberFormat="1" applyFont="1" applyAlignment="1">
      <alignment/>
    </xf>
    <xf numFmtId="2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2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268"/>
  <sheetViews>
    <sheetView tabSelected="1" zoomScale="75" zoomScaleNormal="75" zoomScalePageLayoutView="0" workbookViewId="0" topLeftCell="A1">
      <pane xSplit="4" ySplit="3" topLeftCell="E21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240" sqref="F240"/>
    </sheetView>
  </sheetViews>
  <sheetFormatPr defaultColWidth="11.421875" defaultRowHeight="12.75"/>
  <cols>
    <col min="1" max="2" width="11.421875" style="1" customWidth="1"/>
    <col min="3" max="3" width="16.00390625" style="1" customWidth="1"/>
    <col min="4" max="4" width="21.8515625" style="1" bestFit="1" customWidth="1"/>
    <col min="5" max="5" width="19.140625" style="3" customWidth="1"/>
    <col min="6" max="6" width="14.00390625" style="1" customWidth="1"/>
    <col min="7" max="7" width="20.421875" style="3" customWidth="1"/>
    <col min="8" max="8" width="11.421875" style="1" customWidth="1"/>
    <col min="9" max="9" width="16.57421875" style="3" customWidth="1"/>
    <col min="10" max="10" width="10.8515625" style="1" customWidth="1"/>
    <col min="11" max="11" width="20.7109375" style="3" customWidth="1"/>
    <col min="12" max="12" width="14.00390625" style="1" customWidth="1"/>
    <col min="13" max="13" width="11.421875" style="1" customWidth="1"/>
    <col min="14" max="14" width="14.421875" style="1" bestFit="1" customWidth="1"/>
    <col min="15" max="15" width="15.140625" style="1" bestFit="1" customWidth="1"/>
    <col min="16" max="16384" width="11.421875" style="1" customWidth="1"/>
  </cols>
  <sheetData>
    <row r="1" spans="3:12" ht="15.75">
      <c r="C1" s="30" t="s">
        <v>269</v>
      </c>
      <c r="D1" s="30"/>
      <c r="E1" s="30"/>
      <c r="F1" s="30"/>
      <c r="G1" s="30"/>
      <c r="H1" s="30"/>
      <c r="I1" s="30"/>
      <c r="J1" s="30"/>
      <c r="K1" s="30"/>
      <c r="L1" s="30"/>
    </row>
    <row r="2" spans="3:12" ht="12.75">
      <c r="C2" s="31" t="s">
        <v>4</v>
      </c>
      <c r="D2" s="32" t="s">
        <v>5</v>
      </c>
      <c r="E2" s="33" t="s">
        <v>0</v>
      </c>
      <c r="F2" s="33"/>
      <c r="G2" s="33" t="s">
        <v>1</v>
      </c>
      <c r="H2" s="33"/>
      <c r="I2" s="33" t="s">
        <v>2</v>
      </c>
      <c r="J2" s="33"/>
      <c r="K2" s="33" t="s">
        <v>3</v>
      </c>
      <c r="L2" s="33"/>
    </row>
    <row r="3" spans="3:14" ht="12.75">
      <c r="C3" s="31"/>
      <c r="D3" s="32"/>
      <c r="E3" s="11" t="s">
        <v>6</v>
      </c>
      <c r="F3" s="10" t="s">
        <v>7</v>
      </c>
      <c r="G3" s="11" t="s">
        <v>6</v>
      </c>
      <c r="H3" s="10" t="s">
        <v>7</v>
      </c>
      <c r="I3" s="11" t="s">
        <v>6</v>
      </c>
      <c r="J3" s="10" t="s">
        <v>7</v>
      </c>
      <c r="K3" s="11" t="s">
        <v>6</v>
      </c>
      <c r="L3" s="10" t="s">
        <v>7</v>
      </c>
      <c r="N3" s="13"/>
    </row>
    <row r="4" spans="3:12" ht="12.75">
      <c r="C4" s="34" t="s">
        <v>8</v>
      </c>
      <c r="D4" s="6" t="s">
        <v>9</v>
      </c>
      <c r="E4" s="4">
        <v>0</v>
      </c>
      <c r="F4" s="5">
        <v>0</v>
      </c>
      <c r="G4" s="4">
        <v>0</v>
      </c>
      <c r="H4" s="5">
        <v>0</v>
      </c>
      <c r="I4" s="4">
        <v>0</v>
      </c>
      <c r="J4" s="5">
        <v>0</v>
      </c>
      <c r="K4" s="4">
        <f>+E4+G4+I4</f>
        <v>0</v>
      </c>
      <c r="L4" s="5">
        <f>+F4+H4+J4</f>
        <v>0</v>
      </c>
    </row>
    <row r="5" spans="3:12" ht="12.75">
      <c r="C5" s="34"/>
      <c r="D5" s="6" t="s">
        <v>10</v>
      </c>
      <c r="E5" s="4">
        <v>0</v>
      </c>
      <c r="F5" s="5">
        <v>0</v>
      </c>
      <c r="G5" s="4">
        <v>0</v>
      </c>
      <c r="H5" s="5">
        <v>0</v>
      </c>
      <c r="I5" s="4">
        <v>0</v>
      </c>
      <c r="J5" s="5">
        <v>0</v>
      </c>
      <c r="K5" s="4">
        <f aca="true" t="shared" si="0" ref="K5:K12">+E5+G5+I5</f>
        <v>0</v>
      </c>
      <c r="L5" s="5">
        <f aca="true" t="shared" si="1" ref="L5:L12">+F5+H5+J5</f>
        <v>0</v>
      </c>
    </row>
    <row r="6" spans="3:12" ht="12.75">
      <c r="C6" s="34"/>
      <c r="D6" s="6" t="s">
        <v>260</v>
      </c>
      <c r="E6" s="4">
        <v>0</v>
      </c>
      <c r="F6" s="5">
        <v>0</v>
      </c>
      <c r="G6" s="4">
        <v>0</v>
      </c>
      <c r="H6" s="5">
        <v>0</v>
      </c>
      <c r="I6" s="4">
        <v>0</v>
      </c>
      <c r="J6" s="5">
        <v>0</v>
      </c>
      <c r="K6" s="4">
        <f t="shared" si="0"/>
        <v>0</v>
      </c>
      <c r="L6" s="5">
        <f t="shared" si="1"/>
        <v>0</v>
      </c>
    </row>
    <row r="7" spans="3:12" ht="12.75">
      <c r="C7" s="34"/>
      <c r="D7" s="6" t="s">
        <v>11</v>
      </c>
      <c r="E7" s="4">
        <v>3659.612</v>
      </c>
      <c r="F7" s="5">
        <v>7</v>
      </c>
      <c r="G7" s="4">
        <v>5413.533</v>
      </c>
      <c r="H7" s="5">
        <v>8</v>
      </c>
      <c r="I7" s="4">
        <v>0</v>
      </c>
      <c r="J7" s="5">
        <v>0</v>
      </c>
      <c r="K7" s="4">
        <f t="shared" si="0"/>
        <v>9073.145</v>
      </c>
      <c r="L7" s="5">
        <f t="shared" si="1"/>
        <v>15</v>
      </c>
    </row>
    <row r="8" spans="3:12" ht="12.75">
      <c r="C8" s="34"/>
      <c r="D8" s="6" t="s">
        <v>12</v>
      </c>
      <c r="E8" s="4">
        <v>9867.174</v>
      </c>
      <c r="F8" s="5">
        <v>10</v>
      </c>
      <c r="G8" s="4">
        <v>10355.238</v>
      </c>
      <c r="H8" s="5">
        <v>9</v>
      </c>
      <c r="I8" s="4">
        <v>0</v>
      </c>
      <c r="J8" s="5">
        <v>0</v>
      </c>
      <c r="K8" s="4">
        <f t="shared" si="0"/>
        <v>20222.412</v>
      </c>
      <c r="L8" s="5">
        <f t="shared" si="1"/>
        <v>19</v>
      </c>
    </row>
    <row r="9" spans="3:12" ht="12.75">
      <c r="C9" s="34"/>
      <c r="D9" s="6" t="s">
        <v>13</v>
      </c>
      <c r="E9" s="4">
        <v>950.868</v>
      </c>
      <c r="F9" s="5">
        <v>1</v>
      </c>
      <c r="G9" s="4">
        <v>134109.2</v>
      </c>
      <c r="H9" s="5">
        <v>1</v>
      </c>
      <c r="I9" s="4">
        <v>0</v>
      </c>
      <c r="J9" s="5">
        <v>0</v>
      </c>
      <c r="K9" s="4">
        <f t="shared" si="0"/>
        <v>135060.068</v>
      </c>
      <c r="L9" s="5">
        <f t="shared" si="1"/>
        <v>2</v>
      </c>
    </row>
    <row r="10" spans="3:12" ht="12.75">
      <c r="C10" s="34"/>
      <c r="D10" s="6" t="s">
        <v>14</v>
      </c>
      <c r="E10" s="4">
        <v>0</v>
      </c>
      <c r="F10" s="5">
        <v>0</v>
      </c>
      <c r="G10" s="4">
        <v>15766.6</v>
      </c>
      <c r="H10" s="5">
        <v>1</v>
      </c>
      <c r="I10" s="4">
        <v>0</v>
      </c>
      <c r="J10" s="5">
        <v>0</v>
      </c>
      <c r="K10" s="4">
        <f t="shared" si="0"/>
        <v>15766.6</v>
      </c>
      <c r="L10" s="5">
        <f t="shared" si="1"/>
        <v>1</v>
      </c>
    </row>
    <row r="11" spans="3:12" ht="12.75">
      <c r="C11" s="34"/>
      <c r="D11" s="6" t="s">
        <v>15</v>
      </c>
      <c r="E11" s="4">
        <v>1107.696</v>
      </c>
      <c r="F11" s="5">
        <v>1</v>
      </c>
      <c r="G11" s="4">
        <v>9114.718</v>
      </c>
      <c r="H11" s="5">
        <v>9</v>
      </c>
      <c r="I11" s="4">
        <v>0</v>
      </c>
      <c r="J11" s="5">
        <v>0</v>
      </c>
      <c r="K11" s="4">
        <f t="shared" si="0"/>
        <v>10222.414</v>
      </c>
      <c r="L11" s="5">
        <f t="shared" si="1"/>
        <v>10</v>
      </c>
    </row>
    <row r="12" spans="3:12" ht="12.75">
      <c r="C12" s="34"/>
      <c r="D12" s="6" t="s">
        <v>16</v>
      </c>
      <c r="E12" s="4">
        <v>747.551</v>
      </c>
      <c r="F12" s="5">
        <v>2</v>
      </c>
      <c r="G12" s="4">
        <v>3074.959</v>
      </c>
      <c r="H12" s="5">
        <v>3</v>
      </c>
      <c r="I12" s="4">
        <v>0</v>
      </c>
      <c r="J12" s="5">
        <v>0</v>
      </c>
      <c r="K12" s="4">
        <f t="shared" si="0"/>
        <v>3822.5099999999998</v>
      </c>
      <c r="L12" s="5">
        <f t="shared" si="1"/>
        <v>5</v>
      </c>
    </row>
    <row r="13" spans="3:14" s="2" customFormat="1" ht="12.75">
      <c r="C13" s="29" t="s">
        <v>223</v>
      </c>
      <c r="D13" s="29"/>
      <c r="E13" s="8">
        <f>SUM(E4:E12)</f>
        <v>16332.901</v>
      </c>
      <c r="F13" s="9">
        <f aca="true" t="shared" si="2" ref="F13:L13">SUM(F4:F12)</f>
        <v>21</v>
      </c>
      <c r="G13" s="8">
        <f t="shared" si="2"/>
        <v>177834.24800000002</v>
      </c>
      <c r="H13" s="9">
        <f t="shared" si="2"/>
        <v>31</v>
      </c>
      <c r="I13" s="8">
        <f t="shared" si="2"/>
        <v>0</v>
      </c>
      <c r="J13" s="9">
        <f t="shared" si="2"/>
        <v>0</v>
      </c>
      <c r="K13" s="8">
        <f t="shared" si="2"/>
        <v>194167.149</v>
      </c>
      <c r="L13" s="9">
        <f t="shared" si="2"/>
        <v>52</v>
      </c>
      <c r="N13" s="22"/>
    </row>
    <row r="14" spans="3:15" ht="12.75">
      <c r="C14" s="34" t="s">
        <v>17</v>
      </c>
      <c r="D14" s="6" t="s">
        <v>18</v>
      </c>
      <c r="E14" s="4">
        <v>0</v>
      </c>
      <c r="F14" s="5">
        <v>0</v>
      </c>
      <c r="G14" s="4">
        <v>194.04</v>
      </c>
      <c r="H14" s="5">
        <v>1</v>
      </c>
      <c r="I14" s="4">
        <v>0</v>
      </c>
      <c r="J14" s="5">
        <v>0</v>
      </c>
      <c r="K14" s="4">
        <f aca="true" t="shared" si="3" ref="K14:L18">+E14+G14+I14</f>
        <v>194.04</v>
      </c>
      <c r="L14" s="5">
        <f t="shared" si="3"/>
        <v>1</v>
      </c>
      <c r="O14" s="3"/>
    </row>
    <row r="15" spans="3:12" ht="12.75">
      <c r="C15" s="34"/>
      <c r="D15" s="6" t="s">
        <v>252</v>
      </c>
      <c r="E15" s="4">
        <v>0</v>
      </c>
      <c r="F15" s="5">
        <v>0</v>
      </c>
      <c r="G15" s="4">
        <v>15292.86</v>
      </c>
      <c r="H15" s="5">
        <v>2</v>
      </c>
      <c r="I15" s="4">
        <v>0</v>
      </c>
      <c r="J15" s="5">
        <v>0</v>
      </c>
      <c r="K15" s="4">
        <f t="shared" si="3"/>
        <v>15292.86</v>
      </c>
      <c r="L15" s="5">
        <f t="shared" si="3"/>
        <v>2</v>
      </c>
    </row>
    <row r="16" spans="3:12" ht="12.75">
      <c r="C16" s="34"/>
      <c r="D16" s="6" t="s">
        <v>19</v>
      </c>
      <c r="E16" s="4">
        <v>10548.56</v>
      </c>
      <c r="F16" s="5">
        <v>3</v>
      </c>
      <c r="G16" s="4">
        <v>9557.64</v>
      </c>
      <c r="H16" s="5">
        <v>2</v>
      </c>
      <c r="I16" s="4">
        <v>0</v>
      </c>
      <c r="J16" s="5">
        <v>0</v>
      </c>
      <c r="K16" s="4">
        <f t="shared" si="3"/>
        <v>20106.199999999997</v>
      </c>
      <c r="L16" s="5">
        <f t="shared" si="3"/>
        <v>5</v>
      </c>
    </row>
    <row r="17" spans="3:14" s="2" customFormat="1" ht="12.75">
      <c r="C17" s="29" t="s">
        <v>224</v>
      </c>
      <c r="D17" s="29"/>
      <c r="E17" s="8">
        <f>SUM(E14:E16)</f>
        <v>10548.56</v>
      </c>
      <c r="F17" s="9">
        <f aca="true" t="shared" si="4" ref="F17:L17">SUM(F14:F16)</f>
        <v>3</v>
      </c>
      <c r="G17" s="8">
        <f t="shared" si="4"/>
        <v>25044.54</v>
      </c>
      <c r="H17" s="9">
        <f t="shared" si="4"/>
        <v>5</v>
      </c>
      <c r="I17" s="8">
        <f t="shared" si="4"/>
        <v>0</v>
      </c>
      <c r="J17" s="9">
        <f t="shared" si="4"/>
        <v>0</v>
      </c>
      <c r="K17" s="8">
        <f t="shared" si="4"/>
        <v>35593.1</v>
      </c>
      <c r="L17" s="9">
        <f t="shared" si="4"/>
        <v>8</v>
      </c>
      <c r="N17" s="22"/>
    </row>
    <row r="18" spans="3:12" s="2" customFormat="1" ht="12.75">
      <c r="C18" s="16"/>
      <c r="D18" s="17" t="s">
        <v>261</v>
      </c>
      <c r="E18" s="18">
        <v>3620.7</v>
      </c>
      <c r="F18" s="19">
        <v>1</v>
      </c>
      <c r="G18" s="18">
        <v>2153192.7</v>
      </c>
      <c r="H18" s="19">
        <v>1</v>
      </c>
      <c r="I18" s="18">
        <v>0</v>
      </c>
      <c r="J18" s="19">
        <v>0</v>
      </c>
      <c r="K18" s="4">
        <f t="shared" si="3"/>
        <v>2156813.4000000004</v>
      </c>
      <c r="L18" s="5">
        <f t="shared" si="3"/>
        <v>2</v>
      </c>
    </row>
    <row r="19" spans="3:12" ht="12.75">
      <c r="C19" s="34" t="s">
        <v>20</v>
      </c>
      <c r="D19" s="6" t="s">
        <v>21</v>
      </c>
      <c r="E19" s="4">
        <v>6129.14</v>
      </c>
      <c r="F19" s="5">
        <v>3</v>
      </c>
      <c r="G19" s="4">
        <v>459927.4</v>
      </c>
      <c r="H19" s="5">
        <v>9</v>
      </c>
      <c r="I19" s="4">
        <v>0</v>
      </c>
      <c r="J19" s="5">
        <v>0</v>
      </c>
      <c r="K19" s="4">
        <f aca="true" t="shared" si="5" ref="K19:L22">+E19+G19+I19</f>
        <v>466056.54000000004</v>
      </c>
      <c r="L19" s="5">
        <f t="shared" si="5"/>
        <v>12</v>
      </c>
    </row>
    <row r="20" spans="3:12" ht="12.75">
      <c r="C20" s="34"/>
      <c r="D20" s="6" t="s">
        <v>22</v>
      </c>
      <c r="E20" s="4">
        <v>0</v>
      </c>
      <c r="F20" s="5">
        <v>0</v>
      </c>
      <c r="G20" s="4">
        <v>31704.7</v>
      </c>
      <c r="H20" s="5">
        <v>1</v>
      </c>
      <c r="I20" s="4">
        <v>0</v>
      </c>
      <c r="J20" s="5">
        <v>0</v>
      </c>
      <c r="K20" s="4">
        <f t="shared" si="5"/>
        <v>31704.7</v>
      </c>
      <c r="L20" s="5">
        <f t="shared" si="5"/>
        <v>1</v>
      </c>
    </row>
    <row r="21" spans="3:12" ht="12.75">
      <c r="C21" s="34"/>
      <c r="D21" s="6" t="s">
        <v>23</v>
      </c>
      <c r="E21" s="4">
        <v>0</v>
      </c>
      <c r="F21" s="5">
        <v>0</v>
      </c>
      <c r="G21" s="4">
        <v>815.243</v>
      </c>
      <c r="H21" s="5">
        <v>1</v>
      </c>
      <c r="I21" s="4">
        <v>0</v>
      </c>
      <c r="J21" s="5">
        <v>0</v>
      </c>
      <c r="K21" s="4">
        <f t="shared" si="5"/>
        <v>815.243</v>
      </c>
      <c r="L21" s="5">
        <f t="shared" si="5"/>
        <v>1</v>
      </c>
    </row>
    <row r="22" spans="3:12" ht="12.75">
      <c r="C22" s="34"/>
      <c r="D22" s="6" t="s">
        <v>24</v>
      </c>
      <c r="E22" s="4">
        <v>6394.984</v>
      </c>
      <c r="F22" s="5">
        <v>3</v>
      </c>
      <c r="G22" s="4">
        <v>3917.886</v>
      </c>
      <c r="H22" s="5">
        <v>3</v>
      </c>
      <c r="I22" s="4">
        <v>0</v>
      </c>
      <c r="J22" s="5">
        <v>0</v>
      </c>
      <c r="K22" s="4">
        <f t="shared" si="5"/>
        <v>10312.87</v>
      </c>
      <c r="L22" s="5">
        <f t="shared" si="5"/>
        <v>6</v>
      </c>
    </row>
    <row r="23" spans="3:14" s="2" customFormat="1" ht="12.75">
      <c r="C23" s="29" t="s">
        <v>225</v>
      </c>
      <c r="D23" s="29"/>
      <c r="E23" s="8">
        <f>SUM(E18:E22)</f>
        <v>16144.824</v>
      </c>
      <c r="F23" s="9">
        <f>SUM(F18:F22)</f>
        <v>7</v>
      </c>
      <c r="G23" s="8">
        <f>SUM(G18:G22)</f>
        <v>2649557.929</v>
      </c>
      <c r="H23" s="9">
        <f>SUM(H18:H22)</f>
        <v>15</v>
      </c>
      <c r="I23" s="8">
        <f>SUM(I19:I22)</f>
        <v>0</v>
      </c>
      <c r="J23" s="9">
        <f>SUM(J19:J22)</f>
        <v>0</v>
      </c>
      <c r="K23" s="9">
        <f>SUM(K18:K22)</f>
        <v>2665702.7530000005</v>
      </c>
      <c r="L23" s="9">
        <f>SUM(L18:L22)</f>
        <v>22</v>
      </c>
      <c r="N23" s="22"/>
    </row>
    <row r="24" spans="3:12" ht="12.75">
      <c r="C24" s="34" t="s">
        <v>248</v>
      </c>
      <c r="D24" s="6" t="s">
        <v>25</v>
      </c>
      <c r="E24" s="4">
        <v>612.378</v>
      </c>
      <c r="F24" s="5">
        <v>1</v>
      </c>
      <c r="G24" s="4">
        <v>0</v>
      </c>
      <c r="H24" s="5">
        <v>0</v>
      </c>
      <c r="I24" s="4">
        <v>0</v>
      </c>
      <c r="J24" s="5">
        <v>0</v>
      </c>
      <c r="K24" s="4">
        <f aca="true" t="shared" si="6" ref="K24:K35">+E24+G24+I24</f>
        <v>612.378</v>
      </c>
      <c r="L24" s="5">
        <f aca="true" t="shared" si="7" ref="L24:L35">+F24+H24+J24</f>
        <v>1</v>
      </c>
    </row>
    <row r="25" spans="3:12" ht="12.75">
      <c r="C25" s="34"/>
      <c r="D25" s="6" t="s">
        <v>12</v>
      </c>
      <c r="E25" s="4">
        <v>42815.944</v>
      </c>
      <c r="F25" s="5">
        <v>21</v>
      </c>
      <c r="G25" s="4">
        <v>112397.319</v>
      </c>
      <c r="H25" s="5">
        <v>13</v>
      </c>
      <c r="I25" s="4">
        <v>0</v>
      </c>
      <c r="J25" s="5">
        <v>0</v>
      </c>
      <c r="K25" s="4">
        <f t="shared" si="6"/>
        <v>155213.263</v>
      </c>
      <c r="L25" s="5">
        <f t="shared" si="7"/>
        <v>34</v>
      </c>
    </row>
    <row r="26" spans="3:12" ht="12.75">
      <c r="C26" s="34"/>
      <c r="D26" s="6" t="s">
        <v>26</v>
      </c>
      <c r="E26" s="4">
        <v>1498.552</v>
      </c>
      <c r="F26" s="5">
        <v>1</v>
      </c>
      <c r="G26" s="4">
        <v>42133.987</v>
      </c>
      <c r="H26" s="5">
        <v>4</v>
      </c>
      <c r="I26" s="4">
        <v>0</v>
      </c>
      <c r="J26" s="5">
        <v>0</v>
      </c>
      <c r="K26" s="4">
        <f t="shared" si="6"/>
        <v>43632.539000000004</v>
      </c>
      <c r="L26" s="5">
        <f t="shared" si="7"/>
        <v>5</v>
      </c>
    </row>
    <row r="27" spans="3:12" ht="12.75">
      <c r="C27" s="34"/>
      <c r="D27" s="6" t="s">
        <v>27</v>
      </c>
      <c r="E27" s="4">
        <v>13179.252</v>
      </c>
      <c r="F27" s="5">
        <v>3</v>
      </c>
      <c r="G27" s="4">
        <v>0</v>
      </c>
      <c r="H27" s="5">
        <v>0</v>
      </c>
      <c r="I27" s="4">
        <v>0</v>
      </c>
      <c r="J27" s="5">
        <v>0</v>
      </c>
      <c r="K27" s="4">
        <f t="shared" si="6"/>
        <v>13179.252</v>
      </c>
      <c r="L27" s="5">
        <f t="shared" si="7"/>
        <v>3</v>
      </c>
    </row>
    <row r="28" spans="3:12" ht="12.75">
      <c r="C28" s="34"/>
      <c r="D28" s="6" t="s">
        <v>28</v>
      </c>
      <c r="E28" s="4">
        <v>6947.828</v>
      </c>
      <c r="F28" s="5">
        <v>3</v>
      </c>
      <c r="G28" s="4">
        <v>0</v>
      </c>
      <c r="H28" s="5">
        <v>0</v>
      </c>
      <c r="I28" s="4">
        <v>0</v>
      </c>
      <c r="J28" s="5">
        <v>0</v>
      </c>
      <c r="K28" s="4">
        <f t="shared" si="6"/>
        <v>6947.828</v>
      </c>
      <c r="L28" s="5">
        <f t="shared" si="7"/>
        <v>3</v>
      </c>
    </row>
    <row r="29" spans="3:12" ht="12.75">
      <c r="C29" s="34"/>
      <c r="D29" s="6" t="s">
        <v>29</v>
      </c>
      <c r="E29" s="4">
        <v>8534.432</v>
      </c>
      <c r="F29" s="5">
        <v>5</v>
      </c>
      <c r="G29" s="4">
        <v>16303.4</v>
      </c>
      <c r="H29" s="5">
        <v>1</v>
      </c>
      <c r="I29" s="4">
        <v>0</v>
      </c>
      <c r="J29" s="5">
        <v>0</v>
      </c>
      <c r="K29" s="4">
        <f t="shared" si="6"/>
        <v>24837.832000000002</v>
      </c>
      <c r="L29" s="5">
        <f t="shared" si="7"/>
        <v>6</v>
      </c>
    </row>
    <row r="30" spans="3:12" ht="12.75">
      <c r="C30" s="34"/>
      <c r="D30" s="6" t="s">
        <v>30</v>
      </c>
      <c r="E30" s="4">
        <v>0</v>
      </c>
      <c r="F30" s="5">
        <v>0</v>
      </c>
      <c r="G30" s="4">
        <v>47609.3</v>
      </c>
      <c r="H30" s="5">
        <v>1</v>
      </c>
      <c r="I30" s="4">
        <v>0</v>
      </c>
      <c r="J30" s="5">
        <v>0</v>
      </c>
      <c r="K30" s="4">
        <f t="shared" si="6"/>
        <v>47609.3</v>
      </c>
      <c r="L30" s="5">
        <f t="shared" si="7"/>
        <v>1</v>
      </c>
    </row>
    <row r="31" spans="3:12" ht="12.75">
      <c r="C31" s="34"/>
      <c r="D31" s="6" t="s">
        <v>31</v>
      </c>
      <c r="E31" s="4">
        <v>542.28</v>
      </c>
      <c r="F31" s="5">
        <v>1</v>
      </c>
      <c r="G31" s="4">
        <v>0</v>
      </c>
      <c r="H31" s="5">
        <v>0</v>
      </c>
      <c r="I31" s="4">
        <v>0</v>
      </c>
      <c r="J31" s="5">
        <v>0</v>
      </c>
      <c r="K31" s="4">
        <f t="shared" si="6"/>
        <v>542.28</v>
      </c>
      <c r="L31" s="5">
        <f t="shared" si="7"/>
        <v>1</v>
      </c>
    </row>
    <row r="32" spans="3:12" ht="12.75">
      <c r="C32" s="34"/>
      <c r="D32" s="6" t="s">
        <v>32</v>
      </c>
      <c r="E32" s="4">
        <v>474.929</v>
      </c>
      <c r="F32" s="5">
        <v>2</v>
      </c>
      <c r="G32" s="4">
        <v>27854.688</v>
      </c>
      <c r="H32" s="5">
        <v>3</v>
      </c>
      <c r="I32" s="4">
        <v>0</v>
      </c>
      <c r="J32" s="5">
        <v>0</v>
      </c>
      <c r="K32" s="4">
        <f t="shared" si="6"/>
        <v>28329.617</v>
      </c>
      <c r="L32" s="5">
        <f t="shared" si="7"/>
        <v>5</v>
      </c>
    </row>
    <row r="33" spans="3:12" ht="12.75">
      <c r="C33" s="34"/>
      <c r="D33" s="6" t="s">
        <v>33</v>
      </c>
      <c r="E33" s="4">
        <v>683.992</v>
      </c>
      <c r="F33" s="5">
        <v>1</v>
      </c>
      <c r="G33" s="4">
        <v>139174.687</v>
      </c>
      <c r="H33" s="5">
        <v>3</v>
      </c>
      <c r="I33" s="4">
        <v>0</v>
      </c>
      <c r="J33" s="5">
        <v>0</v>
      </c>
      <c r="K33" s="4">
        <f t="shared" si="6"/>
        <v>139858.679</v>
      </c>
      <c r="L33" s="5">
        <f t="shared" si="7"/>
        <v>4</v>
      </c>
    </row>
    <row r="34" spans="3:12" ht="12.75">
      <c r="C34" s="34"/>
      <c r="D34" s="6" t="s">
        <v>34</v>
      </c>
      <c r="E34" s="4">
        <v>0</v>
      </c>
      <c r="F34" s="5">
        <v>0</v>
      </c>
      <c r="G34" s="4">
        <v>264419.7</v>
      </c>
      <c r="H34" s="5">
        <v>2</v>
      </c>
      <c r="I34" s="4">
        <v>0</v>
      </c>
      <c r="J34" s="5">
        <v>0</v>
      </c>
      <c r="K34" s="4">
        <f t="shared" si="6"/>
        <v>264419.7</v>
      </c>
      <c r="L34" s="5">
        <f t="shared" si="7"/>
        <v>2</v>
      </c>
    </row>
    <row r="35" spans="3:12" ht="12.75">
      <c r="C35" s="34"/>
      <c r="D35" s="6" t="s">
        <v>35</v>
      </c>
      <c r="E35" s="4">
        <v>502.571</v>
      </c>
      <c r="F35" s="5">
        <v>1</v>
      </c>
      <c r="G35" s="4">
        <v>3998.291</v>
      </c>
      <c r="H35" s="5">
        <v>1</v>
      </c>
      <c r="I35" s="4">
        <v>0</v>
      </c>
      <c r="J35" s="5">
        <v>0</v>
      </c>
      <c r="K35" s="4">
        <f t="shared" si="6"/>
        <v>4500.862</v>
      </c>
      <c r="L35" s="5">
        <f t="shared" si="7"/>
        <v>2</v>
      </c>
    </row>
    <row r="36" spans="3:14" s="2" customFormat="1" ht="12.75">
      <c r="C36" s="29" t="s">
        <v>249</v>
      </c>
      <c r="D36" s="29"/>
      <c r="E36" s="8">
        <f>SUM(E24:E35)</f>
        <v>75792.158</v>
      </c>
      <c r="F36" s="9">
        <f aca="true" t="shared" si="8" ref="F36:L36">SUM(F24:F35)</f>
        <v>39</v>
      </c>
      <c r="G36" s="8">
        <f t="shared" si="8"/>
        <v>653891.372</v>
      </c>
      <c r="H36" s="9">
        <f t="shared" si="8"/>
        <v>28</v>
      </c>
      <c r="I36" s="9">
        <f t="shared" si="8"/>
        <v>0</v>
      </c>
      <c r="J36" s="9">
        <f t="shared" si="8"/>
        <v>0</v>
      </c>
      <c r="K36" s="8">
        <f t="shared" si="8"/>
        <v>729683.53</v>
      </c>
      <c r="L36" s="9">
        <f t="shared" si="8"/>
        <v>67</v>
      </c>
      <c r="N36" s="22"/>
    </row>
    <row r="37" spans="3:12" ht="12.75">
      <c r="C37" s="34" t="s">
        <v>36</v>
      </c>
      <c r="D37" s="6" t="s">
        <v>12</v>
      </c>
      <c r="E37" s="4">
        <v>5191.804</v>
      </c>
      <c r="F37" s="5">
        <v>2</v>
      </c>
      <c r="G37" s="4">
        <v>114938.94</v>
      </c>
      <c r="H37" s="5">
        <v>5</v>
      </c>
      <c r="I37" s="4">
        <v>0</v>
      </c>
      <c r="J37" s="5">
        <v>0</v>
      </c>
      <c r="K37" s="4">
        <f aca="true" t="shared" si="9" ref="K37:L40">+E37+G37+I37</f>
        <v>120130.744</v>
      </c>
      <c r="L37" s="5">
        <f t="shared" si="9"/>
        <v>7</v>
      </c>
    </row>
    <row r="38" spans="3:12" ht="12.75">
      <c r="C38" s="34"/>
      <c r="D38" s="6" t="s">
        <v>37</v>
      </c>
      <c r="E38" s="4">
        <v>10281.6</v>
      </c>
      <c r="F38" s="5">
        <v>1</v>
      </c>
      <c r="G38" s="4">
        <v>0</v>
      </c>
      <c r="H38" s="5">
        <v>0</v>
      </c>
      <c r="I38" s="4">
        <v>0</v>
      </c>
      <c r="J38" s="5">
        <v>0</v>
      </c>
      <c r="K38" s="4">
        <f t="shared" si="9"/>
        <v>10281.6</v>
      </c>
      <c r="L38" s="5">
        <f t="shared" si="9"/>
        <v>1</v>
      </c>
    </row>
    <row r="39" spans="3:12" ht="12.75">
      <c r="C39" s="34"/>
      <c r="D39" s="6" t="s">
        <v>38</v>
      </c>
      <c r="E39" s="4">
        <v>0</v>
      </c>
      <c r="F39" s="5">
        <v>0</v>
      </c>
      <c r="G39" s="4">
        <v>38328.2</v>
      </c>
      <c r="H39" s="5">
        <v>1</v>
      </c>
      <c r="I39" s="4">
        <v>0</v>
      </c>
      <c r="J39" s="5">
        <v>0</v>
      </c>
      <c r="K39" s="4">
        <f t="shared" si="9"/>
        <v>38328.2</v>
      </c>
      <c r="L39" s="5">
        <f t="shared" si="9"/>
        <v>1</v>
      </c>
    </row>
    <row r="40" spans="3:12" ht="12.75">
      <c r="C40" s="34"/>
      <c r="D40" s="6" t="s">
        <v>39</v>
      </c>
      <c r="E40" s="4">
        <v>809.28</v>
      </c>
      <c r="F40" s="5">
        <v>1</v>
      </c>
      <c r="G40" s="4">
        <v>11226.342</v>
      </c>
      <c r="H40" s="5">
        <v>2</v>
      </c>
      <c r="I40" s="4">
        <v>0</v>
      </c>
      <c r="J40" s="5">
        <v>0</v>
      </c>
      <c r="K40" s="4">
        <f t="shared" si="9"/>
        <v>12035.622000000001</v>
      </c>
      <c r="L40" s="5">
        <f t="shared" si="9"/>
        <v>3</v>
      </c>
    </row>
    <row r="41" spans="3:14" s="2" customFormat="1" ht="12.75">
      <c r="C41" s="29" t="s">
        <v>226</v>
      </c>
      <c r="D41" s="29"/>
      <c r="E41" s="8">
        <f>+E37+E38+E39+E40</f>
        <v>16282.684000000001</v>
      </c>
      <c r="F41" s="12">
        <f>+F37+F38+F39+F40</f>
        <v>4</v>
      </c>
      <c r="G41" s="8">
        <f>+G37+G38+G39+G40</f>
        <v>164493.48200000002</v>
      </c>
      <c r="H41" s="12">
        <f>+H37+H38+H39+H40</f>
        <v>8</v>
      </c>
      <c r="I41" s="8">
        <v>0</v>
      </c>
      <c r="J41" s="12">
        <v>0</v>
      </c>
      <c r="K41" s="8">
        <f>+K37+K38+K39+K40</f>
        <v>180776.166</v>
      </c>
      <c r="L41" s="12">
        <f>+L37+L38+L39+L40</f>
        <v>12</v>
      </c>
      <c r="N41" s="22"/>
    </row>
    <row r="42" spans="3:12" ht="12.75">
      <c r="C42" s="34" t="s">
        <v>40</v>
      </c>
      <c r="D42" s="6" t="s">
        <v>41</v>
      </c>
      <c r="E42" s="4">
        <v>0</v>
      </c>
      <c r="F42" s="5">
        <v>0</v>
      </c>
      <c r="G42" s="4">
        <v>41655.56</v>
      </c>
      <c r="H42" s="5">
        <v>4</v>
      </c>
      <c r="I42" s="4">
        <v>0</v>
      </c>
      <c r="J42" s="5">
        <v>0</v>
      </c>
      <c r="K42" s="4">
        <f aca="true" t="shared" si="10" ref="K42:K55">+E42+G42+I42</f>
        <v>41655.56</v>
      </c>
      <c r="L42" s="5">
        <f aca="true" t="shared" si="11" ref="L42:L55">+F42+H42+J42</f>
        <v>4</v>
      </c>
    </row>
    <row r="43" spans="3:12" ht="12.75">
      <c r="C43" s="34"/>
      <c r="D43" s="13" t="s">
        <v>253</v>
      </c>
      <c r="E43" s="4">
        <v>0</v>
      </c>
      <c r="F43" s="5">
        <v>0</v>
      </c>
      <c r="G43" s="20">
        <v>51265.5</v>
      </c>
      <c r="H43" s="5">
        <v>1</v>
      </c>
      <c r="I43" s="4">
        <v>0</v>
      </c>
      <c r="J43" s="5">
        <v>0</v>
      </c>
      <c r="K43" s="4">
        <f t="shared" si="10"/>
        <v>51265.5</v>
      </c>
      <c r="L43" s="5">
        <f t="shared" si="11"/>
        <v>1</v>
      </c>
    </row>
    <row r="44" spans="3:12" ht="12.75">
      <c r="C44" s="34"/>
      <c r="D44" s="6" t="s">
        <v>254</v>
      </c>
      <c r="E44" s="4">
        <v>5057.755</v>
      </c>
      <c r="F44" s="5">
        <v>1</v>
      </c>
      <c r="G44" s="4">
        <v>0</v>
      </c>
      <c r="H44" s="5">
        <v>0</v>
      </c>
      <c r="I44" s="4">
        <v>0</v>
      </c>
      <c r="J44" s="5">
        <v>0</v>
      </c>
      <c r="K44" s="4">
        <f t="shared" si="10"/>
        <v>5057.755</v>
      </c>
      <c r="L44" s="5">
        <f t="shared" si="11"/>
        <v>1</v>
      </c>
    </row>
    <row r="45" spans="3:12" ht="12.75">
      <c r="C45" s="34"/>
      <c r="D45" s="6" t="s">
        <v>42</v>
      </c>
      <c r="E45" s="4">
        <v>0</v>
      </c>
      <c r="F45" s="5">
        <v>0</v>
      </c>
      <c r="G45" s="4">
        <v>2187.6</v>
      </c>
      <c r="H45" s="5">
        <v>1</v>
      </c>
      <c r="I45" s="4">
        <v>0</v>
      </c>
      <c r="J45" s="5">
        <v>0</v>
      </c>
      <c r="K45" s="4">
        <f t="shared" si="10"/>
        <v>2187.6</v>
      </c>
      <c r="L45" s="5">
        <f t="shared" si="11"/>
        <v>1</v>
      </c>
    </row>
    <row r="46" spans="3:12" ht="12.75">
      <c r="C46" s="34"/>
      <c r="D46" s="6" t="s">
        <v>43</v>
      </c>
      <c r="E46" s="4">
        <v>17119.113</v>
      </c>
      <c r="F46" s="5">
        <v>16</v>
      </c>
      <c r="G46" s="4">
        <v>7070.185</v>
      </c>
      <c r="H46" s="5">
        <v>5</v>
      </c>
      <c r="I46" s="4">
        <v>0</v>
      </c>
      <c r="J46" s="5">
        <v>0</v>
      </c>
      <c r="K46" s="4">
        <f t="shared" si="10"/>
        <v>24189.298000000003</v>
      </c>
      <c r="L46" s="5">
        <f t="shared" si="11"/>
        <v>21</v>
      </c>
    </row>
    <row r="47" spans="3:12" ht="12.75">
      <c r="C47" s="34"/>
      <c r="D47" s="6" t="s">
        <v>44</v>
      </c>
      <c r="E47" s="4">
        <v>0</v>
      </c>
      <c r="F47" s="5">
        <v>0</v>
      </c>
      <c r="G47" s="4">
        <v>14339.5</v>
      </c>
      <c r="H47" s="5">
        <v>1</v>
      </c>
      <c r="I47" s="4">
        <v>0</v>
      </c>
      <c r="J47" s="5">
        <v>0</v>
      </c>
      <c r="K47" s="4">
        <f t="shared" si="10"/>
        <v>14339.5</v>
      </c>
      <c r="L47" s="5">
        <f t="shared" si="11"/>
        <v>1</v>
      </c>
    </row>
    <row r="48" spans="3:12" ht="12.75">
      <c r="C48" s="34"/>
      <c r="D48" s="6" t="s">
        <v>45</v>
      </c>
      <c r="E48" s="4">
        <v>0</v>
      </c>
      <c r="F48" s="5">
        <v>0</v>
      </c>
      <c r="G48" s="4">
        <v>5616.9</v>
      </c>
      <c r="H48" s="5">
        <v>2</v>
      </c>
      <c r="I48" s="4">
        <v>0</v>
      </c>
      <c r="J48" s="5">
        <v>0</v>
      </c>
      <c r="K48" s="4">
        <f t="shared" si="10"/>
        <v>5616.9</v>
      </c>
      <c r="L48" s="5">
        <f t="shared" si="11"/>
        <v>2</v>
      </c>
    </row>
    <row r="49" spans="3:12" ht="12.75">
      <c r="C49" s="34"/>
      <c r="D49" s="6" t="s">
        <v>46</v>
      </c>
      <c r="E49" s="4">
        <v>4743.52</v>
      </c>
      <c r="F49" s="5">
        <v>3</v>
      </c>
      <c r="G49" s="4">
        <v>0</v>
      </c>
      <c r="H49" s="5">
        <v>0</v>
      </c>
      <c r="I49" s="4">
        <v>0</v>
      </c>
      <c r="J49" s="5">
        <v>0</v>
      </c>
      <c r="K49" s="4">
        <f t="shared" si="10"/>
        <v>4743.52</v>
      </c>
      <c r="L49" s="5">
        <f t="shared" si="11"/>
        <v>3</v>
      </c>
    </row>
    <row r="50" spans="3:12" ht="12.75">
      <c r="C50" s="34"/>
      <c r="D50" s="6" t="s">
        <v>47</v>
      </c>
      <c r="E50" s="4">
        <v>0</v>
      </c>
      <c r="F50" s="5">
        <v>0</v>
      </c>
      <c r="G50" s="4">
        <v>8082.051</v>
      </c>
      <c r="H50" s="5">
        <v>2</v>
      </c>
      <c r="I50" s="4">
        <v>0</v>
      </c>
      <c r="J50" s="5">
        <v>0</v>
      </c>
      <c r="K50" s="4">
        <f t="shared" si="10"/>
        <v>8082.051</v>
      </c>
      <c r="L50" s="5">
        <f t="shared" si="11"/>
        <v>2</v>
      </c>
    </row>
    <row r="51" spans="3:12" ht="12.75">
      <c r="C51" s="34"/>
      <c r="D51" s="6" t="s">
        <v>48</v>
      </c>
      <c r="E51" s="4">
        <v>9178.113</v>
      </c>
      <c r="F51" s="5">
        <v>4</v>
      </c>
      <c r="G51" s="4">
        <v>683023.738</v>
      </c>
      <c r="H51" s="5">
        <v>9</v>
      </c>
      <c r="I51" s="4">
        <v>0</v>
      </c>
      <c r="J51" s="5">
        <v>0</v>
      </c>
      <c r="K51" s="4">
        <f t="shared" si="10"/>
        <v>692201.851</v>
      </c>
      <c r="L51" s="5">
        <f t="shared" si="11"/>
        <v>13</v>
      </c>
    </row>
    <row r="52" spans="3:12" ht="12.75">
      <c r="C52" s="34"/>
      <c r="D52" s="6" t="s">
        <v>49</v>
      </c>
      <c r="E52" s="4">
        <v>732.742</v>
      </c>
      <c r="F52" s="5">
        <v>1</v>
      </c>
      <c r="G52" s="4">
        <v>0</v>
      </c>
      <c r="H52" s="5">
        <v>0</v>
      </c>
      <c r="I52" s="4">
        <v>0</v>
      </c>
      <c r="J52" s="5">
        <v>0</v>
      </c>
      <c r="K52" s="4">
        <f t="shared" si="10"/>
        <v>732.742</v>
      </c>
      <c r="L52" s="5">
        <f t="shared" si="11"/>
        <v>1</v>
      </c>
    </row>
    <row r="53" spans="3:12" ht="12.75">
      <c r="C53" s="34"/>
      <c r="D53" s="6" t="s">
        <v>50</v>
      </c>
      <c r="E53" s="4">
        <v>228</v>
      </c>
      <c r="F53" s="5">
        <v>1</v>
      </c>
      <c r="G53" s="4">
        <v>0</v>
      </c>
      <c r="H53" s="5">
        <v>0</v>
      </c>
      <c r="I53" s="4">
        <v>0</v>
      </c>
      <c r="J53" s="5">
        <v>0</v>
      </c>
      <c r="K53" s="4">
        <f t="shared" si="10"/>
        <v>228</v>
      </c>
      <c r="L53" s="5">
        <f t="shared" si="11"/>
        <v>1</v>
      </c>
    </row>
    <row r="54" spans="3:12" ht="12.75">
      <c r="C54" s="34"/>
      <c r="D54" s="6" t="s">
        <v>51</v>
      </c>
      <c r="E54" s="4">
        <v>0</v>
      </c>
      <c r="F54" s="5">
        <v>0</v>
      </c>
      <c r="G54" s="4">
        <v>12805.71</v>
      </c>
      <c r="H54" s="5">
        <v>3</v>
      </c>
      <c r="I54" s="4">
        <v>0</v>
      </c>
      <c r="J54" s="5">
        <v>0</v>
      </c>
      <c r="K54" s="4">
        <f t="shared" si="10"/>
        <v>12805.71</v>
      </c>
      <c r="L54" s="5">
        <f t="shared" si="11"/>
        <v>3</v>
      </c>
    </row>
    <row r="55" spans="3:12" ht="12.75">
      <c r="C55" s="34"/>
      <c r="D55" s="6" t="s">
        <v>52</v>
      </c>
      <c r="E55" s="4">
        <v>0</v>
      </c>
      <c r="F55" s="5">
        <v>0</v>
      </c>
      <c r="G55" s="4">
        <v>117580.44</v>
      </c>
      <c r="H55" s="5">
        <v>6</v>
      </c>
      <c r="I55" s="4">
        <v>0</v>
      </c>
      <c r="J55" s="5">
        <v>0</v>
      </c>
      <c r="K55" s="4">
        <f t="shared" si="10"/>
        <v>117580.44</v>
      </c>
      <c r="L55" s="5">
        <f t="shared" si="11"/>
        <v>6</v>
      </c>
    </row>
    <row r="56" spans="3:14" s="2" customFormat="1" ht="12.75">
      <c r="C56" s="29" t="s">
        <v>227</v>
      </c>
      <c r="D56" s="29"/>
      <c r="E56" s="8">
        <f>SUM(E42:E55)</f>
        <v>37059.243</v>
      </c>
      <c r="F56" s="9">
        <f aca="true" t="shared" si="12" ref="F56:L56">SUM(F42:F55)</f>
        <v>26</v>
      </c>
      <c r="G56" s="8">
        <f t="shared" si="12"/>
        <v>943627.1839999999</v>
      </c>
      <c r="H56" s="9">
        <f t="shared" si="12"/>
        <v>34</v>
      </c>
      <c r="I56" s="8">
        <f t="shared" si="12"/>
        <v>0</v>
      </c>
      <c r="J56" s="9">
        <f t="shared" si="12"/>
        <v>0</v>
      </c>
      <c r="K56" s="8">
        <f t="shared" si="12"/>
        <v>980686.4269999999</v>
      </c>
      <c r="L56" s="9">
        <f t="shared" si="12"/>
        <v>60</v>
      </c>
      <c r="N56" s="22"/>
    </row>
    <row r="57" spans="3:12" ht="12.75">
      <c r="C57" s="34" t="s">
        <v>53</v>
      </c>
      <c r="D57" s="6" t="s">
        <v>54</v>
      </c>
      <c r="E57" s="4">
        <v>1416.855</v>
      </c>
      <c r="F57" s="5">
        <v>1</v>
      </c>
      <c r="G57" s="4">
        <v>1777.35</v>
      </c>
      <c r="H57" s="5">
        <v>2</v>
      </c>
      <c r="I57" s="4">
        <v>0</v>
      </c>
      <c r="J57" s="5">
        <v>0</v>
      </c>
      <c r="K57" s="4">
        <f aca="true" t="shared" si="13" ref="K57:L97">+E57+G57+I57</f>
        <v>3194.205</v>
      </c>
      <c r="L57" s="21">
        <f t="shared" si="13"/>
        <v>3</v>
      </c>
    </row>
    <row r="58" spans="3:12" ht="12.75">
      <c r="C58" s="34"/>
      <c r="D58" s="6" t="s">
        <v>55</v>
      </c>
      <c r="E58" s="4">
        <v>0</v>
      </c>
      <c r="F58" s="5">
        <v>0</v>
      </c>
      <c r="G58" s="4">
        <v>39931.473</v>
      </c>
      <c r="H58" s="5">
        <v>6</v>
      </c>
      <c r="I58" s="4">
        <v>0</v>
      </c>
      <c r="J58" s="5">
        <v>0</v>
      </c>
      <c r="K58" s="4">
        <f t="shared" si="13"/>
        <v>39931.473</v>
      </c>
      <c r="L58" s="21">
        <f t="shared" si="13"/>
        <v>6</v>
      </c>
    </row>
    <row r="59" spans="3:12" ht="12.75">
      <c r="C59" s="34"/>
      <c r="D59" s="6" t="s">
        <v>56</v>
      </c>
      <c r="E59" s="4">
        <v>338.023</v>
      </c>
      <c r="F59" s="5">
        <v>1</v>
      </c>
      <c r="G59" s="4">
        <v>876529.545</v>
      </c>
      <c r="H59" s="5">
        <v>8</v>
      </c>
      <c r="I59" s="4">
        <v>0</v>
      </c>
      <c r="J59" s="5">
        <v>0</v>
      </c>
      <c r="K59" s="4">
        <f t="shared" si="13"/>
        <v>876867.5680000001</v>
      </c>
      <c r="L59" s="21">
        <f t="shared" si="13"/>
        <v>9</v>
      </c>
    </row>
    <row r="60" spans="3:12" ht="12.75">
      <c r="C60" s="34"/>
      <c r="D60" s="6" t="s">
        <v>57</v>
      </c>
      <c r="E60" s="4">
        <v>31883.523</v>
      </c>
      <c r="F60" s="5">
        <v>20</v>
      </c>
      <c r="G60" s="4">
        <v>162918.498</v>
      </c>
      <c r="H60" s="5">
        <v>22</v>
      </c>
      <c r="I60" s="4">
        <v>0</v>
      </c>
      <c r="J60" s="5">
        <v>0</v>
      </c>
      <c r="K60" s="4">
        <f t="shared" si="13"/>
        <v>194802.021</v>
      </c>
      <c r="L60" s="21">
        <f t="shared" si="13"/>
        <v>42</v>
      </c>
    </row>
    <row r="61" spans="3:12" ht="12.75">
      <c r="C61" s="34"/>
      <c r="D61" s="6" t="s">
        <v>58</v>
      </c>
      <c r="E61" s="4">
        <v>8133.041</v>
      </c>
      <c r="F61" s="5">
        <v>1</v>
      </c>
      <c r="G61" s="4">
        <v>8363.883</v>
      </c>
      <c r="H61" s="5">
        <v>2</v>
      </c>
      <c r="I61" s="4">
        <v>0</v>
      </c>
      <c r="J61" s="5">
        <v>0</v>
      </c>
      <c r="K61" s="4">
        <f t="shared" si="13"/>
        <v>16496.924</v>
      </c>
      <c r="L61" s="21">
        <f t="shared" si="13"/>
        <v>3</v>
      </c>
    </row>
    <row r="62" spans="3:14" s="2" customFormat="1" ht="12.75">
      <c r="C62" s="29" t="s">
        <v>228</v>
      </c>
      <c r="D62" s="29"/>
      <c r="E62" s="8">
        <f>+E57+E58+E59+E60+E61</f>
        <v>41771.441999999995</v>
      </c>
      <c r="F62" s="9">
        <f aca="true" t="shared" si="14" ref="F62:L62">+F57+F58+F59+F60+F61</f>
        <v>23</v>
      </c>
      <c r="G62" s="8">
        <f t="shared" si="14"/>
        <v>1089520.7489999998</v>
      </c>
      <c r="H62" s="9">
        <f t="shared" si="14"/>
        <v>40</v>
      </c>
      <c r="I62" s="8">
        <f t="shared" si="14"/>
        <v>0</v>
      </c>
      <c r="J62" s="9">
        <f t="shared" si="14"/>
        <v>0</v>
      </c>
      <c r="K62" s="8">
        <f t="shared" si="14"/>
        <v>1131292.191</v>
      </c>
      <c r="L62" s="9">
        <f t="shared" si="14"/>
        <v>63</v>
      </c>
      <c r="N62" s="22"/>
    </row>
    <row r="63" spans="3:14" s="2" customFormat="1" ht="12.75">
      <c r="C63" s="26"/>
      <c r="D63" s="27" t="s">
        <v>180</v>
      </c>
      <c r="E63" s="18">
        <v>0</v>
      </c>
      <c r="F63" s="19">
        <v>0</v>
      </c>
      <c r="G63" s="18">
        <v>2539.66</v>
      </c>
      <c r="H63" s="19">
        <v>1</v>
      </c>
      <c r="I63" s="18">
        <v>0</v>
      </c>
      <c r="J63" s="19">
        <v>0</v>
      </c>
      <c r="K63" s="18">
        <f>+E63+G63+I63</f>
        <v>2539.66</v>
      </c>
      <c r="L63" s="21">
        <f t="shared" si="13"/>
        <v>1</v>
      </c>
      <c r="N63" s="22"/>
    </row>
    <row r="64" spans="3:12" ht="12.75">
      <c r="C64" s="38" t="s">
        <v>59</v>
      </c>
      <c r="D64" s="6" t="s">
        <v>60</v>
      </c>
      <c r="E64" s="4">
        <v>0</v>
      </c>
      <c r="F64" s="5">
        <v>0</v>
      </c>
      <c r="G64" s="4">
        <v>2528.198</v>
      </c>
      <c r="H64" s="5">
        <v>2</v>
      </c>
      <c r="I64" s="4">
        <v>0</v>
      </c>
      <c r="J64" s="5">
        <v>0</v>
      </c>
      <c r="K64" s="4">
        <f t="shared" si="13"/>
        <v>2528.198</v>
      </c>
      <c r="L64" s="21">
        <f t="shared" si="13"/>
        <v>2</v>
      </c>
    </row>
    <row r="65" spans="3:12" ht="12.75">
      <c r="C65" s="34"/>
      <c r="D65" s="6" t="s">
        <v>61</v>
      </c>
      <c r="E65" s="4">
        <v>0</v>
      </c>
      <c r="F65" s="5">
        <v>0</v>
      </c>
      <c r="G65" s="4">
        <v>3639.398</v>
      </c>
      <c r="H65" s="5">
        <v>6</v>
      </c>
      <c r="I65" s="4">
        <v>0</v>
      </c>
      <c r="J65" s="5">
        <v>0</v>
      </c>
      <c r="K65" s="4">
        <f t="shared" si="13"/>
        <v>3639.398</v>
      </c>
      <c r="L65" s="21">
        <f t="shared" si="13"/>
        <v>6</v>
      </c>
    </row>
    <row r="66" spans="3:12" ht="12.75">
      <c r="C66" s="34"/>
      <c r="D66" s="6" t="s">
        <v>62</v>
      </c>
      <c r="E66" s="4">
        <v>149.531</v>
      </c>
      <c r="F66" s="5">
        <v>1</v>
      </c>
      <c r="G66" s="4">
        <v>193016.534</v>
      </c>
      <c r="H66" s="5">
        <v>7</v>
      </c>
      <c r="I66" s="4">
        <v>0</v>
      </c>
      <c r="J66" s="5">
        <v>0</v>
      </c>
      <c r="K66" s="4">
        <f t="shared" si="13"/>
        <v>193166.065</v>
      </c>
      <c r="L66" s="21">
        <f t="shared" si="13"/>
        <v>8</v>
      </c>
    </row>
    <row r="67" spans="3:12" ht="12.75">
      <c r="C67" s="34"/>
      <c r="D67" s="6" t="s">
        <v>63</v>
      </c>
      <c r="E67" s="4">
        <v>246.146</v>
      </c>
      <c r="F67" s="5">
        <v>1</v>
      </c>
      <c r="G67" s="4">
        <v>0</v>
      </c>
      <c r="H67" s="5">
        <v>0</v>
      </c>
      <c r="I67" s="4">
        <v>0</v>
      </c>
      <c r="J67" s="5">
        <v>0</v>
      </c>
      <c r="K67" s="4">
        <f t="shared" si="13"/>
        <v>246.146</v>
      </c>
      <c r="L67" s="21">
        <f t="shared" si="13"/>
        <v>1</v>
      </c>
    </row>
    <row r="68" spans="3:12" ht="12.75">
      <c r="C68" s="34"/>
      <c r="D68" s="6" t="s">
        <v>64</v>
      </c>
      <c r="E68" s="4">
        <v>212.43</v>
      </c>
      <c r="F68" s="5">
        <v>1</v>
      </c>
      <c r="G68" s="4">
        <v>252278.192</v>
      </c>
      <c r="H68" s="5">
        <v>2</v>
      </c>
      <c r="I68" s="4">
        <v>0</v>
      </c>
      <c r="J68" s="5">
        <v>0</v>
      </c>
      <c r="K68" s="4">
        <f t="shared" si="13"/>
        <v>252490.622</v>
      </c>
      <c r="L68" s="21">
        <f t="shared" si="13"/>
        <v>3</v>
      </c>
    </row>
    <row r="69" spans="3:12" ht="12.75">
      <c r="C69" s="34"/>
      <c r="D69" s="6" t="s">
        <v>65</v>
      </c>
      <c r="E69" s="4">
        <v>8146.704</v>
      </c>
      <c r="F69" s="5">
        <v>6</v>
      </c>
      <c r="G69" s="4">
        <v>1257785.656</v>
      </c>
      <c r="H69" s="5">
        <v>15</v>
      </c>
      <c r="I69" s="4">
        <v>0</v>
      </c>
      <c r="J69" s="5">
        <v>0</v>
      </c>
      <c r="K69" s="4">
        <f t="shared" si="13"/>
        <v>1265932.3599999999</v>
      </c>
      <c r="L69" s="21">
        <f t="shared" si="13"/>
        <v>21</v>
      </c>
    </row>
    <row r="70" spans="3:12" ht="12.75">
      <c r="C70" s="34"/>
      <c r="D70" s="6" t="s">
        <v>66</v>
      </c>
      <c r="E70" s="4">
        <v>0</v>
      </c>
      <c r="F70" s="5">
        <v>0</v>
      </c>
      <c r="G70" s="4">
        <v>503.651</v>
      </c>
      <c r="H70" s="5">
        <v>3</v>
      </c>
      <c r="I70" s="4">
        <v>0</v>
      </c>
      <c r="J70" s="5">
        <v>0</v>
      </c>
      <c r="K70" s="4">
        <f t="shared" si="13"/>
        <v>503.651</v>
      </c>
      <c r="L70" s="21">
        <f t="shared" si="13"/>
        <v>3</v>
      </c>
    </row>
    <row r="71" spans="3:12" ht="12.75">
      <c r="C71" s="34"/>
      <c r="D71" s="6" t="s">
        <v>67</v>
      </c>
      <c r="E71" s="4">
        <v>0</v>
      </c>
      <c r="F71" s="5">
        <v>0</v>
      </c>
      <c r="G71" s="4">
        <v>1888.27</v>
      </c>
      <c r="H71" s="5">
        <v>1</v>
      </c>
      <c r="I71" s="4">
        <v>0</v>
      </c>
      <c r="J71" s="5">
        <v>0</v>
      </c>
      <c r="K71" s="4">
        <f t="shared" si="13"/>
        <v>1888.27</v>
      </c>
      <c r="L71" s="21">
        <f t="shared" si="13"/>
        <v>1</v>
      </c>
    </row>
    <row r="72" spans="3:12" ht="12.75">
      <c r="C72" s="34"/>
      <c r="D72" s="6" t="s">
        <v>68</v>
      </c>
      <c r="E72" s="4">
        <v>0</v>
      </c>
      <c r="F72" s="5">
        <v>0</v>
      </c>
      <c r="G72" s="4">
        <v>33609.328</v>
      </c>
      <c r="H72" s="5">
        <v>6</v>
      </c>
      <c r="I72" s="4">
        <v>0</v>
      </c>
      <c r="J72" s="5">
        <v>0</v>
      </c>
      <c r="K72" s="4">
        <f t="shared" si="13"/>
        <v>33609.328</v>
      </c>
      <c r="L72" s="21">
        <f t="shared" si="13"/>
        <v>6</v>
      </c>
    </row>
    <row r="73" spans="3:12" ht="12.75">
      <c r="C73" s="34"/>
      <c r="D73" s="6" t="s">
        <v>69</v>
      </c>
      <c r="E73" s="4">
        <v>2717.908</v>
      </c>
      <c r="F73" s="5">
        <v>2</v>
      </c>
      <c r="G73" s="4">
        <v>13193.691</v>
      </c>
      <c r="H73" s="5">
        <v>4</v>
      </c>
      <c r="I73" s="4">
        <v>0</v>
      </c>
      <c r="J73" s="5">
        <v>0</v>
      </c>
      <c r="K73" s="4">
        <f t="shared" si="13"/>
        <v>15911.599</v>
      </c>
      <c r="L73" s="21">
        <f t="shared" si="13"/>
        <v>6</v>
      </c>
    </row>
    <row r="74" spans="3:12" ht="12.75">
      <c r="C74" s="34"/>
      <c r="D74" s="6" t="s">
        <v>26</v>
      </c>
      <c r="E74" s="4">
        <v>623</v>
      </c>
      <c r="F74" s="5">
        <v>1</v>
      </c>
      <c r="G74" s="4">
        <v>24238.273</v>
      </c>
      <c r="H74" s="5">
        <v>6</v>
      </c>
      <c r="I74" s="4">
        <v>0</v>
      </c>
      <c r="J74" s="5">
        <v>0</v>
      </c>
      <c r="K74" s="4">
        <f t="shared" si="13"/>
        <v>24861.273</v>
      </c>
      <c r="L74" s="21">
        <f t="shared" si="13"/>
        <v>7</v>
      </c>
    </row>
    <row r="75" spans="3:12" ht="12.75">
      <c r="C75" s="34"/>
      <c r="D75" s="6" t="s">
        <v>70</v>
      </c>
      <c r="E75" s="4">
        <v>0</v>
      </c>
      <c r="F75" s="5">
        <v>0</v>
      </c>
      <c r="G75" s="4">
        <v>3941.555</v>
      </c>
      <c r="H75" s="5">
        <v>1</v>
      </c>
      <c r="I75" s="4">
        <v>0</v>
      </c>
      <c r="J75" s="5">
        <v>0</v>
      </c>
      <c r="K75" s="4">
        <f t="shared" si="13"/>
        <v>3941.555</v>
      </c>
      <c r="L75" s="21">
        <f t="shared" si="13"/>
        <v>1</v>
      </c>
    </row>
    <row r="76" spans="3:12" ht="12.75">
      <c r="C76" s="34"/>
      <c r="D76" s="6" t="s">
        <v>71</v>
      </c>
      <c r="E76" s="4">
        <v>202.32</v>
      </c>
      <c r="F76" s="5">
        <v>1</v>
      </c>
      <c r="G76" s="4">
        <v>119.164</v>
      </c>
      <c r="H76" s="5">
        <v>1</v>
      </c>
      <c r="I76" s="4">
        <v>0</v>
      </c>
      <c r="J76" s="5">
        <v>0</v>
      </c>
      <c r="K76" s="4">
        <f t="shared" si="13"/>
        <v>321.484</v>
      </c>
      <c r="L76" s="21">
        <f t="shared" si="13"/>
        <v>2</v>
      </c>
    </row>
    <row r="77" spans="3:12" ht="12.75">
      <c r="C77" s="34"/>
      <c r="D77" s="6" t="s">
        <v>72</v>
      </c>
      <c r="E77" s="4">
        <v>5020.898</v>
      </c>
      <c r="F77" s="5">
        <v>5</v>
      </c>
      <c r="G77" s="4">
        <v>26954.131</v>
      </c>
      <c r="H77" s="5">
        <v>10</v>
      </c>
      <c r="I77" s="4">
        <v>0</v>
      </c>
      <c r="J77" s="5">
        <v>0</v>
      </c>
      <c r="K77" s="4">
        <f t="shared" si="13"/>
        <v>31975.029000000002</v>
      </c>
      <c r="L77" s="21">
        <f t="shared" si="13"/>
        <v>15</v>
      </c>
    </row>
    <row r="78" spans="3:12" ht="12.75">
      <c r="C78" s="34"/>
      <c r="D78" s="6" t="s">
        <v>73</v>
      </c>
      <c r="E78" s="4">
        <v>0</v>
      </c>
      <c r="F78" s="5">
        <v>0</v>
      </c>
      <c r="G78" s="4">
        <v>207.672</v>
      </c>
      <c r="H78" s="5">
        <v>1</v>
      </c>
      <c r="I78" s="4">
        <v>0</v>
      </c>
      <c r="J78" s="5">
        <v>0</v>
      </c>
      <c r="K78" s="4">
        <f t="shared" si="13"/>
        <v>207.672</v>
      </c>
      <c r="L78" s="21">
        <f t="shared" si="13"/>
        <v>1</v>
      </c>
    </row>
    <row r="79" spans="3:12" ht="12.75">
      <c r="C79" s="34"/>
      <c r="D79" s="6" t="s">
        <v>74</v>
      </c>
      <c r="E79" s="4">
        <v>275.46</v>
      </c>
      <c r="F79" s="5">
        <v>1</v>
      </c>
      <c r="G79" s="4">
        <v>269.567</v>
      </c>
      <c r="H79" s="5">
        <v>1</v>
      </c>
      <c r="I79" s="4">
        <v>0</v>
      </c>
      <c r="J79" s="5">
        <v>0</v>
      </c>
      <c r="K79" s="4">
        <f t="shared" si="13"/>
        <v>545.027</v>
      </c>
      <c r="L79" s="21">
        <f t="shared" si="13"/>
        <v>2</v>
      </c>
    </row>
    <row r="80" spans="3:12" ht="12.75">
      <c r="C80" s="34"/>
      <c r="D80" s="6" t="s">
        <v>75</v>
      </c>
      <c r="E80" s="4">
        <v>7653.191</v>
      </c>
      <c r="F80" s="5">
        <v>4</v>
      </c>
      <c r="G80" s="4">
        <v>41024.012</v>
      </c>
      <c r="H80" s="5">
        <v>7</v>
      </c>
      <c r="I80" s="4">
        <v>0</v>
      </c>
      <c r="J80" s="5">
        <v>0</v>
      </c>
      <c r="K80" s="4">
        <f t="shared" si="13"/>
        <v>48677.203</v>
      </c>
      <c r="L80" s="21">
        <f t="shared" si="13"/>
        <v>11</v>
      </c>
    </row>
    <row r="81" spans="3:12" ht="12.75">
      <c r="C81" s="34"/>
      <c r="D81" s="6" t="s">
        <v>76</v>
      </c>
      <c r="E81" s="4">
        <v>2357.604</v>
      </c>
      <c r="F81" s="5">
        <v>3</v>
      </c>
      <c r="G81" s="4">
        <v>9715.396</v>
      </c>
      <c r="H81" s="5">
        <v>5</v>
      </c>
      <c r="I81" s="4">
        <v>0</v>
      </c>
      <c r="J81" s="5">
        <v>0</v>
      </c>
      <c r="K81" s="4">
        <f t="shared" si="13"/>
        <v>12073</v>
      </c>
      <c r="L81" s="21">
        <f t="shared" si="13"/>
        <v>8</v>
      </c>
    </row>
    <row r="82" spans="3:12" ht="12.75">
      <c r="C82" s="34"/>
      <c r="D82" s="6" t="s">
        <v>77</v>
      </c>
      <c r="E82" s="4">
        <v>0</v>
      </c>
      <c r="F82" s="5">
        <v>0</v>
      </c>
      <c r="G82" s="4">
        <v>14416.913</v>
      </c>
      <c r="H82" s="5">
        <v>3</v>
      </c>
      <c r="I82" s="4">
        <v>0</v>
      </c>
      <c r="J82" s="5">
        <v>0</v>
      </c>
      <c r="K82" s="4">
        <f t="shared" si="13"/>
        <v>14416.913</v>
      </c>
      <c r="L82" s="21">
        <f t="shared" si="13"/>
        <v>3</v>
      </c>
    </row>
    <row r="83" spans="3:12" ht="12.75">
      <c r="C83" s="34"/>
      <c r="D83" s="6" t="s">
        <v>78</v>
      </c>
      <c r="E83" s="4">
        <v>0</v>
      </c>
      <c r="F83" s="5">
        <v>0</v>
      </c>
      <c r="G83" s="4">
        <v>14457.507</v>
      </c>
      <c r="H83" s="5">
        <v>3</v>
      </c>
      <c r="I83" s="4">
        <v>0</v>
      </c>
      <c r="J83" s="5">
        <v>0</v>
      </c>
      <c r="K83" s="4">
        <f t="shared" si="13"/>
        <v>14457.507</v>
      </c>
      <c r="L83" s="21">
        <f t="shared" si="13"/>
        <v>3</v>
      </c>
    </row>
    <row r="84" spans="3:12" ht="12.75">
      <c r="C84" s="34"/>
      <c r="D84" s="6" t="s">
        <v>79</v>
      </c>
      <c r="E84" s="4">
        <v>418.05</v>
      </c>
      <c r="F84" s="5">
        <v>1</v>
      </c>
      <c r="G84" s="4">
        <v>5727.211</v>
      </c>
      <c r="H84" s="5">
        <v>3</v>
      </c>
      <c r="I84" s="4">
        <v>0</v>
      </c>
      <c r="J84" s="5">
        <v>0</v>
      </c>
      <c r="K84" s="4">
        <f t="shared" si="13"/>
        <v>6145.261</v>
      </c>
      <c r="L84" s="21">
        <f t="shared" si="13"/>
        <v>4</v>
      </c>
    </row>
    <row r="85" spans="3:12" ht="12.75">
      <c r="C85" s="34"/>
      <c r="D85" s="6" t="s">
        <v>80</v>
      </c>
      <c r="E85" s="4">
        <v>4038.568</v>
      </c>
      <c r="F85" s="5">
        <v>5</v>
      </c>
      <c r="G85" s="4">
        <v>16781.897</v>
      </c>
      <c r="H85" s="5">
        <v>6</v>
      </c>
      <c r="I85" s="4">
        <v>0</v>
      </c>
      <c r="J85" s="5">
        <v>0</v>
      </c>
      <c r="K85" s="4">
        <f t="shared" si="13"/>
        <v>20820.465</v>
      </c>
      <c r="L85" s="21">
        <f t="shared" si="13"/>
        <v>11</v>
      </c>
    </row>
    <row r="86" spans="3:12" ht="12.75">
      <c r="C86" s="34"/>
      <c r="D86" s="6" t="s">
        <v>81</v>
      </c>
      <c r="E86" s="4">
        <v>1502.893</v>
      </c>
      <c r="F86" s="5">
        <v>7</v>
      </c>
      <c r="G86" s="4">
        <v>102888.679</v>
      </c>
      <c r="H86" s="5">
        <v>6</v>
      </c>
      <c r="I86" s="4">
        <v>0</v>
      </c>
      <c r="J86" s="5">
        <v>0</v>
      </c>
      <c r="K86" s="4">
        <f t="shared" si="13"/>
        <v>104391.572</v>
      </c>
      <c r="L86" s="21">
        <f t="shared" si="13"/>
        <v>13</v>
      </c>
    </row>
    <row r="87" spans="3:12" ht="12.75">
      <c r="C87" s="34"/>
      <c r="D87" s="6" t="s">
        <v>82</v>
      </c>
      <c r="E87" s="4">
        <v>3410.01</v>
      </c>
      <c r="F87" s="5">
        <v>5</v>
      </c>
      <c r="G87" s="4">
        <v>19220.28</v>
      </c>
      <c r="H87" s="5">
        <v>4</v>
      </c>
      <c r="I87" s="4">
        <v>0</v>
      </c>
      <c r="J87" s="5">
        <v>0</v>
      </c>
      <c r="K87" s="4">
        <f t="shared" si="13"/>
        <v>22630.29</v>
      </c>
      <c r="L87" s="21">
        <f t="shared" si="13"/>
        <v>9</v>
      </c>
    </row>
    <row r="88" spans="3:12" ht="12.75">
      <c r="C88" s="34"/>
      <c r="D88" s="6" t="s">
        <v>83</v>
      </c>
      <c r="E88" s="4">
        <v>0</v>
      </c>
      <c r="F88" s="5">
        <v>0</v>
      </c>
      <c r="G88" s="4">
        <v>6779.181</v>
      </c>
      <c r="H88" s="5">
        <v>1</v>
      </c>
      <c r="I88" s="4">
        <v>0</v>
      </c>
      <c r="J88" s="5">
        <v>0</v>
      </c>
      <c r="K88" s="4">
        <f t="shared" si="13"/>
        <v>6779.181</v>
      </c>
      <c r="L88" s="21">
        <f t="shared" si="13"/>
        <v>1</v>
      </c>
    </row>
    <row r="89" spans="3:12" ht="12.75">
      <c r="C89" s="34"/>
      <c r="D89" s="6" t="s">
        <v>263</v>
      </c>
      <c r="E89" s="4">
        <v>0</v>
      </c>
      <c r="F89" s="5">
        <v>0</v>
      </c>
      <c r="G89" s="4">
        <v>3998.502</v>
      </c>
      <c r="H89" s="5">
        <v>1</v>
      </c>
      <c r="I89" s="4">
        <v>0</v>
      </c>
      <c r="J89" s="5">
        <v>0</v>
      </c>
      <c r="K89" s="4">
        <f t="shared" si="13"/>
        <v>3998.502</v>
      </c>
      <c r="L89" s="21">
        <f t="shared" si="13"/>
        <v>1</v>
      </c>
    </row>
    <row r="90" spans="3:12" ht="12.75">
      <c r="C90" s="34"/>
      <c r="D90" s="6" t="s">
        <v>84</v>
      </c>
      <c r="E90" s="4">
        <v>0</v>
      </c>
      <c r="F90" s="5">
        <v>0</v>
      </c>
      <c r="G90" s="4">
        <v>67411.346</v>
      </c>
      <c r="H90" s="5">
        <v>6</v>
      </c>
      <c r="I90" s="4">
        <v>0</v>
      </c>
      <c r="J90" s="5">
        <v>0</v>
      </c>
      <c r="K90" s="4">
        <f t="shared" si="13"/>
        <v>67411.346</v>
      </c>
      <c r="L90" s="21">
        <f t="shared" si="13"/>
        <v>6</v>
      </c>
    </row>
    <row r="91" spans="3:12" ht="12.75">
      <c r="C91" s="34"/>
      <c r="D91" s="6" t="s">
        <v>262</v>
      </c>
      <c r="E91" s="4">
        <v>0</v>
      </c>
      <c r="F91" s="5">
        <v>0</v>
      </c>
      <c r="G91" s="4">
        <v>5459.304</v>
      </c>
      <c r="H91" s="5">
        <v>1</v>
      </c>
      <c r="I91" s="4">
        <v>0</v>
      </c>
      <c r="J91" s="5">
        <v>0</v>
      </c>
      <c r="K91" s="4">
        <f t="shared" si="13"/>
        <v>5459.304</v>
      </c>
      <c r="L91" s="21">
        <f t="shared" si="13"/>
        <v>1</v>
      </c>
    </row>
    <row r="92" spans="3:12" ht="12.75">
      <c r="C92" s="34"/>
      <c r="D92" s="6" t="s">
        <v>85</v>
      </c>
      <c r="E92" s="4">
        <v>0</v>
      </c>
      <c r="F92" s="5">
        <v>0</v>
      </c>
      <c r="G92" s="4">
        <v>4783.463</v>
      </c>
      <c r="H92" s="5">
        <v>3</v>
      </c>
      <c r="I92" s="4">
        <v>0</v>
      </c>
      <c r="J92" s="5">
        <v>0</v>
      </c>
      <c r="K92" s="4">
        <f t="shared" si="13"/>
        <v>4783.463</v>
      </c>
      <c r="L92" s="21">
        <f t="shared" si="13"/>
        <v>3</v>
      </c>
    </row>
    <row r="93" spans="3:12" ht="12.75">
      <c r="C93" s="34"/>
      <c r="D93" s="6" t="s">
        <v>86</v>
      </c>
      <c r="E93" s="4">
        <v>5898.466</v>
      </c>
      <c r="F93" s="5">
        <v>4</v>
      </c>
      <c r="G93" s="4">
        <v>393088.04</v>
      </c>
      <c r="H93" s="5">
        <v>11</v>
      </c>
      <c r="I93" s="4">
        <v>0</v>
      </c>
      <c r="J93" s="5">
        <v>0</v>
      </c>
      <c r="K93" s="4">
        <f t="shared" si="13"/>
        <v>398986.506</v>
      </c>
      <c r="L93" s="21">
        <f t="shared" si="13"/>
        <v>15</v>
      </c>
    </row>
    <row r="94" spans="3:12" ht="12.75">
      <c r="C94" s="34"/>
      <c r="D94" s="6" t="s">
        <v>87</v>
      </c>
      <c r="E94" s="4">
        <v>630.48</v>
      </c>
      <c r="F94" s="5">
        <v>1</v>
      </c>
      <c r="G94" s="4">
        <v>298072.646</v>
      </c>
      <c r="H94" s="5">
        <v>4</v>
      </c>
      <c r="I94" s="4">
        <v>0</v>
      </c>
      <c r="J94" s="5">
        <v>0</v>
      </c>
      <c r="K94" s="4">
        <f t="shared" si="13"/>
        <v>298703.126</v>
      </c>
      <c r="L94" s="21">
        <f t="shared" si="13"/>
        <v>5</v>
      </c>
    </row>
    <row r="95" spans="3:12" ht="12.75">
      <c r="C95" s="34"/>
      <c r="D95" s="6" t="s">
        <v>88</v>
      </c>
      <c r="E95" s="4">
        <v>0</v>
      </c>
      <c r="F95" s="5">
        <v>0</v>
      </c>
      <c r="G95" s="4">
        <v>6456.336</v>
      </c>
      <c r="H95" s="5">
        <v>1</v>
      </c>
      <c r="I95" s="4">
        <v>0</v>
      </c>
      <c r="J95" s="5">
        <v>0</v>
      </c>
      <c r="K95" s="4">
        <f t="shared" si="13"/>
        <v>6456.336</v>
      </c>
      <c r="L95" s="21">
        <f t="shared" si="13"/>
        <v>1</v>
      </c>
    </row>
    <row r="96" spans="3:12" ht="12.75">
      <c r="C96" s="34"/>
      <c r="D96" s="6" t="s">
        <v>89</v>
      </c>
      <c r="E96" s="4">
        <v>195.026</v>
      </c>
      <c r="F96" s="5">
        <v>1</v>
      </c>
      <c r="G96" s="4">
        <v>451.3</v>
      </c>
      <c r="H96" s="5">
        <v>1</v>
      </c>
      <c r="I96" s="4">
        <v>0</v>
      </c>
      <c r="J96" s="5">
        <v>0</v>
      </c>
      <c r="K96" s="4">
        <f t="shared" si="13"/>
        <v>646.326</v>
      </c>
      <c r="L96" s="21">
        <f t="shared" si="13"/>
        <v>2</v>
      </c>
    </row>
    <row r="97" spans="3:12" ht="12.75">
      <c r="C97" s="34"/>
      <c r="D97" s="6" t="s">
        <v>90</v>
      </c>
      <c r="E97" s="4">
        <v>2598.604</v>
      </c>
      <c r="F97" s="5">
        <v>1</v>
      </c>
      <c r="G97" s="4">
        <v>180956.353</v>
      </c>
      <c r="H97" s="5">
        <v>6</v>
      </c>
      <c r="I97" s="4">
        <v>0</v>
      </c>
      <c r="J97" s="5">
        <v>0</v>
      </c>
      <c r="K97" s="4">
        <f t="shared" si="13"/>
        <v>183554.957</v>
      </c>
      <c r="L97" s="21">
        <f t="shared" si="13"/>
        <v>7</v>
      </c>
    </row>
    <row r="98" spans="3:15" s="2" customFormat="1" ht="12.75">
      <c r="C98" s="29" t="s">
        <v>229</v>
      </c>
      <c r="D98" s="29"/>
      <c r="E98" s="8">
        <f>SUM(E63:E97)</f>
        <v>46297.289</v>
      </c>
      <c r="F98" s="9">
        <f aca="true" t="shared" si="15" ref="F98:L98">SUM(F63:F97)</f>
        <v>51</v>
      </c>
      <c r="G98" s="8">
        <f t="shared" si="15"/>
        <v>3008401.306000001</v>
      </c>
      <c r="H98" s="9">
        <f t="shared" si="15"/>
        <v>139</v>
      </c>
      <c r="I98" s="8">
        <f t="shared" si="15"/>
        <v>0</v>
      </c>
      <c r="J98" s="9">
        <f t="shared" si="15"/>
        <v>0</v>
      </c>
      <c r="K98" s="8">
        <f t="shared" si="15"/>
        <v>3054698.595</v>
      </c>
      <c r="L98" s="9">
        <f t="shared" si="15"/>
        <v>190</v>
      </c>
      <c r="M98" s="15"/>
      <c r="N98" s="22"/>
      <c r="O98" s="7"/>
    </row>
    <row r="99" spans="3:12" ht="12.75">
      <c r="C99" s="34" t="s">
        <v>91</v>
      </c>
      <c r="D99" s="6" t="s">
        <v>92</v>
      </c>
      <c r="E99" s="4">
        <v>256705.341</v>
      </c>
      <c r="F99" s="5">
        <v>87</v>
      </c>
      <c r="G99" s="4">
        <v>74104.207</v>
      </c>
      <c r="H99" s="5">
        <v>21</v>
      </c>
      <c r="I99" s="4">
        <v>130690.6</v>
      </c>
      <c r="J99" s="5">
        <v>3</v>
      </c>
      <c r="K99" s="4">
        <f>+E99+G99+I99</f>
        <v>461500.1479999999</v>
      </c>
      <c r="L99" s="21">
        <f>+F99+H99+J99</f>
        <v>111</v>
      </c>
    </row>
    <row r="100" spans="3:12" ht="12.75">
      <c r="C100" s="34"/>
      <c r="D100" s="6" t="s">
        <v>93</v>
      </c>
      <c r="E100" s="4">
        <v>40580.546</v>
      </c>
      <c r="F100" s="5">
        <v>9</v>
      </c>
      <c r="G100" s="4">
        <v>161103.48</v>
      </c>
      <c r="H100" s="5">
        <v>22</v>
      </c>
      <c r="I100" s="4">
        <v>0</v>
      </c>
      <c r="J100" s="5">
        <v>0</v>
      </c>
      <c r="K100" s="4">
        <f aca="true" t="shared" si="16" ref="K100:K118">+E100+G100+I100</f>
        <v>201684.026</v>
      </c>
      <c r="L100" s="21">
        <f>+F100+H100+J100</f>
        <v>31</v>
      </c>
    </row>
    <row r="101" spans="3:12" ht="12.75">
      <c r="C101" s="34"/>
      <c r="D101" s="6" t="s">
        <v>94</v>
      </c>
      <c r="E101" s="4">
        <v>0</v>
      </c>
      <c r="F101" s="5">
        <v>0</v>
      </c>
      <c r="G101" s="4">
        <v>19063.3</v>
      </c>
      <c r="H101" s="5">
        <v>4</v>
      </c>
      <c r="I101" s="4">
        <v>0</v>
      </c>
      <c r="J101" s="5">
        <v>0</v>
      </c>
      <c r="K101" s="4">
        <f t="shared" si="16"/>
        <v>19063.3</v>
      </c>
      <c r="L101" s="21">
        <f>+F101+H101+J101</f>
        <v>4</v>
      </c>
    </row>
    <row r="102" spans="3:12" ht="12.75">
      <c r="C102" s="34"/>
      <c r="D102" s="6" t="s">
        <v>95</v>
      </c>
      <c r="E102" s="4">
        <v>0</v>
      </c>
      <c r="F102" s="5">
        <v>0</v>
      </c>
      <c r="G102" s="4">
        <v>151631.51</v>
      </c>
      <c r="H102" s="5">
        <v>5</v>
      </c>
      <c r="I102" s="4">
        <v>0</v>
      </c>
      <c r="J102" s="5">
        <v>0</v>
      </c>
      <c r="K102" s="4">
        <f t="shared" si="16"/>
        <v>151631.51</v>
      </c>
      <c r="L102" s="21">
        <f>+F102+H102+J102</f>
        <v>5</v>
      </c>
    </row>
    <row r="103" spans="3:12" ht="12.75">
      <c r="C103" s="34"/>
      <c r="D103" s="6" t="s">
        <v>27</v>
      </c>
      <c r="E103" s="4">
        <v>30222.908</v>
      </c>
      <c r="F103" s="5">
        <v>12</v>
      </c>
      <c r="G103" s="4">
        <v>162609.081</v>
      </c>
      <c r="H103" s="5">
        <v>50</v>
      </c>
      <c r="I103" s="4">
        <v>555.933</v>
      </c>
      <c r="J103" s="5">
        <v>2</v>
      </c>
      <c r="K103" s="4">
        <f t="shared" si="16"/>
        <v>193387.922</v>
      </c>
      <c r="L103" s="21">
        <f>+F103+H103+J103</f>
        <v>64</v>
      </c>
    </row>
    <row r="104" spans="3:12" ht="12.75">
      <c r="C104" s="34"/>
      <c r="D104" s="6" t="s">
        <v>96</v>
      </c>
      <c r="E104" s="4">
        <v>3365.67</v>
      </c>
      <c r="F104" s="5">
        <v>4</v>
      </c>
      <c r="G104" s="4">
        <v>53236.923</v>
      </c>
      <c r="H104" s="5">
        <v>7</v>
      </c>
      <c r="I104" s="4">
        <v>0</v>
      </c>
      <c r="J104" s="5">
        <v>0</v>
      </c>
      <c r="K104" s="4">
        <f t="shared" si="16"/>
        <v>56602.593</v>
      </c>
      <c r="L104" s="21">
        <f>+F104+H104+J104</f>
        <v>11</v>
      </c>
    </row>
    <row r="105" spans="3:12" ht="12.75">
      <c r="C105" s="34"/>
      <c r="D105" s="6" t="s">
        <v>97</v>
      </c>
      <c r="E105" s="4">
        <v>16124.305</v>
      </c>
      <c r="F105" s="5">
        <v>6</v>
      </c>
      <c r="G105" s="4">
        <v>487.706</v>
      </c>
      <c r="H105" s="5">
        <v>1</v>
      </c>
      <c r="I105" s="4">
        <v>0</v>
      </c>
      <c r="J105" s="5">
        <v>0</v>
      </c>
      <c r="K105" s="4">
        <f t="shared" si="16"/>
        <v>16612.011</v>
      </c>
      <c r="L105" s="21">
        <f aca="true" t="shared" si="17" ref="L105:L264">+F105+H105+J105</f>
        <v>7</v>
      </c>
    </row>
    <row r="106" spans="3:12" ht="12.75">
      <c r="C106" s="34"/>
      <c r="D106" s="6" t="s">
        <v>98</v>
      </c>
      <c r="E106" s="4">
        <v>12250.69</v>
      </c>
      <c r="F106" s="5">
        <v>2</v>
      </c>
      <c r="G106" s="4">
        <v>17721.73</v>
      </c>
      <c r="H106" s="5">
        <v>2</v>
      </c>
      <c r="I106" s="4">
        <v>0</v>
      </c>
      <c r="J106" s="5">
        <v>0</v>
      </c>
      <c r="K106" s="4">
        <f t="shared" si="16"/>
        <v>29972.42</v>
      </c>
      <c r="L106" s="21">
        <f t="shared" si="17"/>
        <v>4</v>
      </c>
    </row>
    <row r="107" spans="3:12" ht="12.75">
      <c r="C107" s="34"/>
      <c r="D107" s="6" t="s">
        <v>99</v>
      </c>
      <c r="E107" s="4">
        <v>64165.988</v>
      </c>
      <c r="F107" s="5">
        <v>28</v>
      </c>
      <c r="G107" s="4">
        <v>315734.64</v>
      </c>
      <c r="H107" s="5">
        <v>42</v>
      </c>
      <c r="I107" s="4">
        <v>47475.851</v>
      </c>
      <c r="J107" s="5">
        <v>4</v>
      </c>
      <c r="K107" s="4">
        <f t="shared" si="16"/>
        <v>427376.47900000005</v>
      </c>
      <c r="L107" s="21">
        <f t="shared" si="17"/>
        <v>74</v>
      </c>
    </row>
    <row r="108" spans="3:12" ht="12.75">
      <c r="C108" s="34"/>
      <c r="D108" s="6" t="s">
        <v>100</v>
      </c>
      <c r="E108" s="4">
        <v>56990.939</v>
      </c>
      <c r="F108" s="5">
        <v>11</v>
      </c>
      <c r="G108" s="4">
        <v>141473.67</v>
      </c>
      <c r="H108" s="5">
        <v>20</v>
      </c>
      <c r="I108" s="4">
        <v>0</v>
      </c>
      <c r="J108" s="5">
        <v>0</v>
      </c>
      <c r="K108" s="4">
        <f t="shared" si="16"/>
        <v>198464.609</v>
      </c>
      <c r="L108" s="21">
        <f t="shared" si="17"/>
        <v>31</v>
      </c>
    </row>
    <row r="109" spans="3:12" ht="12.75">
      <c r="C109" s="34"/>
      <c r="D109" s="6" t="s">
        <v>101</v>
      </c>
      <c r="E109" s="4">
        <v>0</v>
      </c>
      <c r="F109" s="5">
        <v>0</v>
      </c>
      <c r="G109" s="4">
        <v>8849.58</v>
      </c>
      <c r="H109" s="5">
        <v>1</v>
      </c>
      <c r="I109" s="4">
        <v>0</v>
      </c>
      <c r="J109" s="5">
        <v>0</v>
      </c>
      <c r="K109" s="4">
        <f t="shared" si="16"/>
        <v>8849.58</v>
      </c>
      <c r="L109" s="21">
        <f t="shared" si="17"/>
        <v>1</v>
      </c>
    </row>
    <row r="110" spans="3:12" ht="12.75">
      <c r="C110" s="34"/>
      <c r="D110" s="6" t="s">
        <v>102</v>
      </c>
      <c r="E110" s="4">
        <v>3699.962</v>
      </c>
      <c r="F110" s="5">
        <v>4</v>
      </c>
      <c r="G110" s="4">
        <v>128763.59</v>
      </c>
      <c r="H110" s="5">
        <v>5</v>
      </c>
      <c r="I110" s="4">
        <v>0</v>
      </c>
      <c r="J110" s="5">
        <v>0</v>
      </c>
      <c r="K110" s="4">
        <f t="shared" si="16"/>
        <v>132463.552</v>
      </c>
      <c r="L110" s="21">
        <f t="shared" si="17"/>
        <v>9</v>
      </c>
    </row>
    <row r="111" spans="3:12" ht="12.75">
      <c r="C111" s="34"/>
      <c r="D111" s="6" t="s">
        <v>103</v>
      </c>
      <c r="E111" s="4">
        <v>24461.935</v>
      </c>
      <c r="F111" s="5">
        <v>9</v>
      </c>
      <c r="G111" s="4">
        <v>41790.508</v>
      </c>
      <c r="H111" s="5">
        <v>16</v>
      </c>
      <c r="I111" s="4">
        <v>0</v>
      </c>
      <c r="J111" s="5">
        <v>0</v>
      </c>
      <c r="K111" s="4">
        <f t="shared" si="16"/>
        <v>66252.443</v>
      </c>
      <c r="L111" s="21">
        <f t="shared" si="17"/>
        <v>25</v>
      </c>
    </row>
    <row r="112" spans="3:12" ht="12.75">
      <c r="C112" s="34"/>
      <c r="D112" s="6" t="s">
        <v>104</v>
      </c>
      <c r="E112" s="4">
        <v>28402.546</v>
      </c>
      <c r="F112" s="5">
        <v>14</v>
      </c>
      <c r="G112" s="4">
        <v>122200.424</v>
      </c>
      <c r="H112" s="5">
        <v>13</v>
      </c>
      <c r="I112" s="4">
        <v>15594.084</v>
      </c>
      <c r="J112" s="5">
        <v>2</v>
      </c>
      <c r="K112" s="4">
        <f t="shared" si="16"/>
        <v>166197.054</v>
      </c>
      <c r="L112" s="21">
        <f t="shared" si="17"/>
        <v>29</v>
      </c>
    </row>
    <row r="113" spans="3:12" ht="12.75">
      <c r="C113" s="34"/>
      <c r="D113" s="6" t="s">
        <v>105</v>
      </c>
      <c r="E113" s="4">
        <v>65079.935</v>
      </c>
      <c r="F113" s="5">
        <v>17</v>
      </c>
      <c r="G113" s="4">
        <v>949206.872</v>
      </c>
      <c r="H113" s="5">
        <v>72</v>
      </c>
      <c r="I113" s="4">
        <v>0</v>
      </c>
      <c r="J113" s="5">
        <v>0</v>
      </c>
      <c r="K113" s="4">
        <f t="shared" si="16"/>
        <v>1014286.807</v>
      </c>
      <c r="L113" s="21">
        <f t="shared" si="17"/>
        <v>89</v>
      </c>
    </row>
    <row r="114" spans="3:12" ht="12.75">
      <c r="C114" s="34"/>
      <c r="D114" s="6" t="s">
        <v>19</v>
      </c>
      <c r="E114" s="4">
        <v>14531.607</v>
      </c>
      <c r="F114" s="5">
        <v>7</v>
      </c>
      <c r="G114" s="4">
        <v>128550.037</v>
      </c>
      <c r="H114" s="5">
        <v>9</v>
      </c>
      <c r="I114" s="4">
        <v>208.802</v>
      </c>
      <c r="J114" s="5">
        <v>1</v>
      </c>
      <c r="K114" s="4">
        <f t="shared" si="16"/>
        <v>143290.446</v>
      </c>
      <c r="L114" s="21">
        <f t="shared" si="17"/>
        <v>17</v>
      </c>
    </row>
    <row r="115" spans="3:12" ht="12.75">
      <c r="C115" s="34"/>
      <c r="D115" s="6" t="s">
        <v>106</v>
      </c>
      <c r="E115" s="4">
        <v>35068.605</v>
      </c>
      <c r="F115" s="5">
        <v>20</v>
      </c>
      <c r="G115" s="4">
        <v>80329.678</v>
      </c>
      <c r="H115" s="5">
        <v>17</v>
      </c>
      <c r="I115" s="4">
        <v>43553.083</v>
      </c>
      <c r="J115" s="5">
        <v>5</v>
      </c>
      <c r="K115" s="4">
        <f t="shared" si="16"/>
        <v>158951.36599999998</v>
      </c>
      <c r="L115" s="21">
        <f t="shared" si="17"/>
        <v>42</v>
      </c>
    </row>
    <row r="116" spans="3:12" ht="12.75">
      <c r="C116" s="34"/>
      <c r="D116" s="6" t="s">
        <v>107</v>
      </c>
      <c r="E116" s="4">
        <v>8402.747</v>
      </c>
      <c r="F116" s="5">
        <v>7</v>
      </c>
      <c r="G116" s="4">
        <v>23616.571</v>
      </c>
      <c r="H116" s="5">
        <v>5</v>
      </c>
      <c r="I116" s="4">
        <v>0</v>
      </c>
      <c r="J116" s="5">
        <v>0</v>
      </c>
      <c r="K116" s="4">
        <f t="shared" si="16"/>
        <v>32019.318</v>
      </c>
      <c r="L116" s="21">
        <f t="shared" si="17"/>
        <v>12</v>
      </c>
    </row>
    <row r="117" spans="3:12" ht="12.75">
      <c r="C117" s="34"/>
      <c r="D117" s="6" t="s">
        <v>108</v>
      </c>
      <c r="E117" s="4">
        <v>55928.102</v>
      </c>
      <c r="F117" s="5">
        <v>16</v>
      </c>
      <c r="G117" s="4">
        <v>412549.657</v>
      </c>
      <c r="H117" s="5">
        <v>41</v>
      </c>
      <c r="I117" s="4">
        <v>1735.201</v>
      </c>
      <c r="J117" s="5">
        <v>2</v>
      </c>
      <c r="K117" s="4">
        <f t="shared" si="16"/>
        <v>470212.96</v>
      </c>
      <c r="L117" s="21">
        <f t="shared" si="17"/>
        <v>59</v>
      </c>
    </row>
    <row r="118" spans="3:12" ht="12.75">
      <c r="C118" s="34"/>
      <c r="D118" s="6" t="s">
        <v>109</v>
      </c>
      <c r="E118" s="4">
        <v>23926.987</v>
      </c>
      <c r="F118" s="5">
        <v>10</v>
      </c>
      <c r="G118" s="4">
        <v>76219.787</v>
      </c>
      <c r="H118" s="5">
        <v>25</v>
      </c>
      <c r="I118" s="4">
        <v>18829.466</v>
      </c>
      <c r="J118" s="5">
        <v>4</v>
      </c>
      <c r="K118" s="4">
        <f t="shared" si="16"/>
        <v>118976.24</v>
      </c>
      <c r="L118" s="21">
        <f t="shared" si="17"/>
        <v>39</v>
      </c>
    </row>
    <row r="119" spans="3:12" ht="12.75">
      <c r="C119" s="34"/>
      <c r="D119" s="6" t="s">
        <v>110</v>
      </c>
      <c r="E119" s="4">
        <v>45223.073</v>
      </c>
      <c r="F119" s="5">
        <v>23</v>
      </c>
      <c r="G119" s="4">
        <v>98282.105</v>
      </c>
      <c r="H119" s="5">
        <v>21</v>
      </c>
      <c r="I119" s="4">
        <v>401.773</v>
      </c>
      <c r="J119" s="5">
        <v>2</v>
      </c>
      <c r="K119" s="4">
        <f aca="true" t="shared" si="18" ref="K119:K124">+E119+G119+I119</f>
        <v>143906.95099999997</v>
      </c>
      <c r="L119" s="21">
        <f t="shared" si="17"/>
        <v>46</v>
      </c>
    </row>
    <row r="120" spans="3:15" s="2" customFormat="1" ht="12.75">
      <c r="C120" s="29" t="s">
        <v>230</v>
      </c>
      <c r="D120" s="29"/>
      <c r="E120" s="8">
        <f>SUM(E99:E119)</f>
        <v>785131.8859999997</v>
      </c>
      <c r="F120" s="9">
        <f aca="true" t="shared" si="19" ref="F120:L120">SUM(F99:F119)</f>
        <v>286</v>
      </c>
      <c r="G120" s="8">
        <f t="shared" si="19"/>
        <v>3167525.056</v>
      </c>
      <c r="H120" s="9">
        <f t="shared" si="19"/>
        <v>399</v>
      </c>
      <c r="I120" s="8">
        <f t="shared" si="19"/>
        <v>259044.793</v>
      </c>
      <c r="J120" s="9">
        <f t="shared" si="19"/>
        <v>25</v>
      </c>
      <c r="K120" s="8">
        <f t="shared" si="18"/>
        <v>4211701.734999999</v>
      </c>
      <c r="L120" s="9">
        <f t="shared" si="19"/>
        <v>710</v>
      </c>
      <c r="N120" s="22"/>
      <c r="O120" s="7"/>
    </row>
    <row r="121" spans="3:12" ht="12.75">
      <c r="C121" s="34" t="s">
        <v>111</v>
      </c>
      <c r="D121" s="6" t="s">
        <v>112</v>
      </c>
      <c r="E121" s="4">
        <v>3263.071</v>
      </c>
      <c r="F121" s="5">
        <v>3</v>
      </c>
      <c r="G121" s="4">
        <v>947830.71</v>
      </c>
      <c r="H121" s="5">
        <v>15</v>
      </c>
      <c r="I121" s="4">
        <v>0</v>
      </c>
      <c r="J121" s="5">
        <v>0</v>
      </c>
      <c r="K121" s="4">
        <f t="shared" si="18"/>
        <v>951093.781</v>
      </c>
      <c r="L121" s="21">
        <f t="shared" si="17"/>
        <v>18</v>
      </c>
    </row>
    <row r="122" spans="3:12" ht="12.75">
      <c r="C122" s="34"/>
      <c r="D122" s="6" t="s">
        <v>113</v>
      </c>
      <c r="E122" s="4">
        <v>0</v>
      </c>
      <c r="F122" s="5">
        <v>0</v>
      </c>
      <c r="G122" s="4">
        <v>19931</v>
      </c>
      <c r="H122" s="5">
        <v>1</v>
      </c>
      <c r="I122" s="4">
        <v>0</v>
      </c>
      <c r="J122" s="5">
        <v>0</v>
      </c>
      <c r="K122" s="4">
        <f t="shared" si="18"/>
        <v>19931</v>
      </c>
      <c r="L122" s="21">
        <f t="shared" si="17"/>
        <v>1</v>
      </c>
    </row>
    <row r="123" spans="3:12" ht="12.75">
      <c r="C123" s="34"/>
      <c r="D123" s="6" t="s">
        <v>114</v>
      </c>
      <c r="E123" s="4">
        <v>743.793</v>
      </c>
      <c r="F123" s="5">
        <v>1</v>
      </c>
      <c r="G123" s="4">
        <v>0</v>
      </c>
      <c r="H123" s="5">
        <v>0</v>
      </c>
      <c r="I123" s="4">
        <v>0</v>
      </c>
      <c r="J123" s="5">
        <v>0</v>
      </c>
      <c r="K123" s="4">
        <f t="shared" si="18"/>
        <v>743.793</v>
      </c>
      <c r="L123" s="21">
        <f t="shared" si="17"/>
        <v>1</v>
      </c>
    </row>
    <row r="124" spans="3:12" ht="12.75">
      <c r="C124" s="34"/>
      <c r="D124" s="6" t="s">
        <v>115</v>
      </c>
      <c r="E124" s="4">
        <v>0</v>
      </c>
      <c r="F124" s="5">
        <v>0</v>
      </c>
      <c r="G124" s="4">
        <v>10421.3</v>
      </c>
      <c r="H124" s="5">
        <v>1</v>
      </c>
      <c r="I124" s="4">
        <v>0</v>
      </c>
      <c r="J124" s="5">
        <v>0</v>
      </c>
      <c r="K124" s="4">
        <f t="shared" si="18"/>
        <v>10421.3</v>
      </c>
      <c r="L124" s="21">
        <f t="shared" si="17"/>
        <v>1</v>
      </c>
    </row>
    <row r="125" spans="3:14" s="2" customFormat="1" ht="12.75">
      <c r="C125" s="29" t="s">
        <v>231</v>
      </c>
      <c r="D125" s="29"/>
      <c r="E125" s="8">
        <f>+E121+E122+E123+E124</f>
        <v>4006.864</v>
      </c>
      <c r="F125" s="12">
        <f>+F121+F122+F123+F124</f>
        <v>4</v>
      </c>
      <c r="G125" s="8">
        <f>+G121+G122+G123+G124</f>
        <v>978183.01</v>
      </c>
      <c r="H125" s="12">
        <f>+H121+H122+H123+H124</f>
        <v>17</v>
      </c>
      <c r="I125" s="8">
        <v>0</v>
      </c>
      <c r="J125" s="12">
        <v>0</v>
      </c>
      <c r="K125" s="8">
        <f>+K121+K122+K123+K124</f>
        <v>982189.874</v>
      </c>
      <c r="L125" s="9">
        <f>+L121+L122+L123+L124</f>
        <v>21</v>
      </c>
      <c r="N125" s="22"/>
    </row>
    <row r="126" spans="3:12" ht="12.75">
      <c r="C126" s="34" t="s">
        <v>116</v>
      </c>
      <c r="D126" s="6" t="s">
        <v>117</v>
      </c>
      <c r="E126" s="4">
        <v>43604.925</v>
      </c>
      <c r="F126" s="5">
        <v>8</v>
      </c>
      <c r="G126" s="4">
        <v>178351.948</v>
      </c>
      <c r="H126" s="5">
        <v>17</v>
      </c>
      <c r="I126" s="4">
        <v>0</v>
      </c>
      <c r="J126" s="5">
        <v>0</v>
      </c>
      <c r="K126" s="4">
        <f aca="true" t="shared" si="20" ref="K126:K137">+E126+G126+I126</f>
        <v>221956.87300000002</v>
      </c>
      <c r="L126" s="21">
        <f t="shared" si="17"/>
        <v>25</v>
      </c>
    </row>
    <row r="127" spans="3:12" ht="12.75">
      <c r="C127" s="34"/>
      <c r="D127" s="6" t="s">
        <v>118</v>
      </c>
      <c r="E127" s="4">
        <v>68499.778</v>
      </c>
      <c r="F127" s="5">
        <v>13</v>
      </c>
      <c r="G127" s="4">
        <v>118030.721</v>
      </c>
      <c r="H127" s="5">
        <v>30</v>
      </c>
      <c r="I127" s="4">
        <v>39662.1</v>
      </c>
      <c r="J127" s="5">
        <v>1</v>
      </c>
      <c r="K127" s="4">
        <f t="shared" si="20"/>
        <v>226192.59900000002</v>
      </c>
      <c r="L127" s="21">
        <f t="shared" si="17"/>
        <v>44</v>
      </c>
    </row>
    <row r="128" spans="3:12" ht="12.75">
      <c r="C128" s="34"/>
      <c r="D128" s="6" t="s">
        <v>119</v>
      </c>
      <c r="E128" s="4">
        <v>19287.069</v>
      </c>
      <c r="F128" s="5">
        <v>9</v>
      </c>
      <c r="G128" s="4">
        <v>160350.779</v>
      </c>
      <c r="H128" s="5">
        <v>29</v>
      </c>
      <c r="I128" s="4">
        <v>0</v>
      </c>
      <c r="J128" s="5">
        <v>0</v>
      </c>
      <c r="K128" s="4">
        <f t="shared" si="20"/>
        <v>179637.848</v>
      </c>
      <c r="L128" s="21">
        <f t="shared" si="17"/>
        <v>38</v>
      </c>
    </row>
    <row r="129" spans="3:12" ht="12.75">
      <c r="C129" s="34"/>
      <c r="D129" s="6" t="s">
        <v>120</v>
      </c>
      <c r="E129" s="4">
        <v>2664.217</v>
      </c>
      <c r="F129" s="5">
        <v>2</v>
      </c>
      <c r="G129" s="4">
        <v>75657.308</v>
      </c>
      <c r="H129" s="5">
        <v>6</v>
      </c>
      <c r="I129" s="4">
        <v>0</v>
      </c>
      <c r="J129" s="5">
        <v>0</v>
      </c>
      <c r="K129" s="4">
        <f t="shared" si="20"/>
        <v>78321.52500000001</v>
      </c>
      <c r="L129" s="21">
        <f t="shared" si="17"/>
        <v>8</v>
      </c>
    </row>
    <row r="130" spans="3:14" ht="12.75">
      <c r="C130" s="34"/>
      <c r="D130" s="6" t="s">
        <v>92</v>
      </c>
      <c r="E130" s="4">
        <v>659942.765</v>
      </c>
      <c r="F130" s="5">
        <v>262</v>
      </c>
      <c r="G130" s="4">
        <v>227736.079</v>
      </c>
      <c r="H130" s="5">
        <v>78</v>
      </c>
      <c r="I130" s="4">
        <v>164590.56</v>
      </c>
      <c r="J130" s="5">
        <v>8</v>
      </c>
      <c r="K130" s="4">
        <f t="shared" si="20"/>
        <v>1052269.404</v>
      </c>
      <c r="L130" s="21">
        <f t="shared" si="17"/>
        <v>348</v>
      </c>
      <c r="N130" s="22"/>
    </row>
    <row r="131" spans="3:12" ht="12.75">
      <c r="C131" s="34"/>
      <c r="D131" s="6" t="s">
        <v>121</v>
      </c>
      <c r="E131" s="4">
        <v>34942.5</v>
      </c>
      <c r="F131" s="5">
        <v>5</v>
      </c>
      <c r="G131" s="4">
        <v>121895.125</v>
      </c>
      <c r="H131" s="5">
        <v>9</v>
      </c>
      <c r="I131" s="4">
        <v>0</v>
      </c>
      <c r="J131" s="5">
        <v>0</v>
      </c>
      <c r="K131" s="4">
        <f t="shared" si="20"/>
        <v>156837.625</v>
      </c>
      <c r="L131" s="21">
        <f t="shared" si="17"/>
        <v>14</v>
      </c>
    </row>
    <row r="132" spans="3:12" ht="12.75">
      <c r="C132" s="34"/>
      <c r="D132" s="6" t="s">
        <v>122</v>
      </c>
      <c r="E132" s="4">
        <v>83558.412</v>
      </c>
      <c r="F132" s="5">
        <v>6</v>
      </c>
      <c r="G132" s="4">
        <v>12217.633</v>
      </c>
      <c r="H132" s="5">
        <v>4</v>
      </c>
      <c r="I132" s="4">
        <v>0</v>
      </c>
      <c r="J132" s="5">
        <v>0</v>
      </c>
      <c r="K132" s="4">
        <f t="shared" si="20"/>
        <v>95776.045</v>
      </c>
      <c r="L132" s="21">
        <f t="shared" si="17"/>
        <v>10</v>
      </c>
    </row>
    <row r="133" spans="3:12" ht="12.75">
      <c r="C133" s="34"/>
      <c r="D133" s="6" t="s">
        <v>123</v>
      </c>
      <c r="E133" s="4">
        <v>1616.76</v>
      </c>
      <c r="F133" s="5">
        <v>1</v>
      </c>
      <c r="G133" s="4">
        <v>70096.466</v>
      </c>
      <c r="H133" s="5">
        <v>18</v>
      </c>
      <c r="I133" s="4">
        <v>0</v>
      </c>
      <c r="J133" s="5">
        <v>0</v>
      </c>
      <c r="K133" s="4">
        <f t="shared" si="20"/>
        <v>71713.226</v>
      </c>
      <c r="L133" s="21">
        <f t="shared" si="17"/>
        <v>19</v>
      </c>
    </row>
    <row r="134" spans="3:12" ht="12.75">
      <c r="C134" s="34"/>
      <c r="D134" s="6" t="s">
        <v>124</v>
      </c>
      <c r="E134" s="4">
        <v>25561.382</v>
      </c>
      <c r="F134" s="5">
        <v>11</v>
      </c>
      <c r="G134" s="4">
        <v>104417.154</v>
      </c>
      <c r="H134" s="5">
        <v>25</v>
      </c>
      <c r="I134" s="4">
        <v>34121.612</v>
      </c>
      <c r="J134" s="5">
        <v>2</v>
      </c>
      <c r="K134" s="4">
        <f t="shared" si="20"/>
        <v>164100.148</v>
      </c>
      <c r="L134" s="21">
        <f t="shared" si="17"/>
        <v>38</v>
      </c>
    </row>
    <row r="135" spans="3:12" ht="12.75">
      <c r="C135" s="34"/>
      <c r="D135" s="6" t="s">
        <v>125</v>
      </c>
      <c r="E135" s="4">
        <v>131370.532</v>
      </c>
      <c r="F135" s="5">
        <v>22</v>
      </c>
      <c r="G135" s="4">
        <v>161003.86</v>
      </c>
      <c r="H135" s="5">
        <v>14</v>
      </c>
      <c r="I135" s="4">
        <v>4315.308</v>
      </c>
      <c r="J135" s="5">
        <v>2</v>
      </c>
      <c r="K135" s="4">
        <f t="shared" si="20"/>
        <v>296689.7</v>
      </c>
      <c r="L135" s="21">
        <f t="shared" si="17"/>
        <v>38</v>
      </c>
    </row>
    <row r="136" spans="3:12" ht="12.75">
      <c r="C136" s="34"/>
      <c r="D136" s="6" t="s">
        <v>126</v>
      </c>
      <c r="E136" s="4">
        <v>37174.404</v>
      </c>
      <c r="F136" s="5">
        <v>24</v>
      </c>
      <c r="G136" s="4">
        <v>345670.362</v>
      </c>
      <c r="H136" s="5">
        <v>51</v>
      </c>
      <c r="I136" s="4">
        <v>41509.74</v>
      </c>
      <c r="J136" s="5">
        <v>4</v>
      </c>
      <c r="K136" s="4">
        <f t="shared" si="20"/>
        <v>424354.506</v>
      </c>
      <c r="L136" s="21">
        <f t="shared" si="17"/>
        <v>79</v>
      </c>
    </row>
    <row r="137" spans="3:12" ht="12.75">
      <c r="C137" s="34"/>
      <c r="D137" s="6" t="s">
        <v>127</v>
      </c>
      <c r="E137" s="4">
        <v>0</v>
      </c>
      <c r="F137" s="5">
        <v>0</v>
      </c>
      <c r="G137" s="4">
        <v>10345.376</v>
      </c>
      <c r="H137" s="5">
        <v>2</v>
      </c>
      <c r="I137" s="4">
        <v>0</v>
      </c>
      <c r="J137" s="5">
        <v>0</v>
      </c>
      <c r="K137" s="4">
        <f t="shared" si="20"/>
        <v>10345.376</v>
      </c>
      <c r="L137" s="21">
        <f t="shared" si="17"/>
        <v>2</v>
      </c>
    </row>
    <row r="138" spans="3:14" s="2" customFormat="1" ht="12.75">
      <c r="C138" s="29" t="s">
        <v>232</v>
      </c>
      <c r="D138" s="29"/>
      <c r="E138" s="8">
        <f aca="true" t="shared" si="21" ref="E138:L138">+E126+E127+E128+E129+E130+E131+E132+E133+E134+E135+E136+E137</f>
        <v>1108222.744</v>
      </c>
      <c r="F138" s="12">
        <f t="shared" si="21"/>
        <v>363</v>
      </c>
      <c r="G138" s="8">
        <f t="shared" si="21"/>
        <v>1585772.8109999998</v>
      </c>
      <c r="H138" s="12">
        <f t="shared" si="21"/>
        <v>283</v>
      </c>
      <c r="I138" s="8">
        <f t="shared" si="21"/>
        <v>284199.32</v>
      </c>
      <c r="J138" s="12">
        <f t="shared" si="21"/>
        <v>17</v>
      </c>
      <c r="K138" s="8">
        <f t="shared" si="21"/>
        <v>2978194.8750000005</v>
      </c>
      <c r="L138" s="12">
        <f t="shared" si="21"/>
        <v>663</v>
      </c>
      <c r="N138" s="22"/>
    </row>
    <row r="139" spans="3:12" ht="12.75">
      <c r="C139" s="34" t="s">
        <v>250</v>
      </c>
      <c r="D139" s="6" t="s">
        <v>128</v>
      </c>
      <c r="E139" s="4">
        <v>4888.164</v>
      </c>
      <c r="F139" s="5">
        <v>4</v>
      </c>
      <c r="G139" s="4">
        <v>124493.2</v>
      </c>
      <c r="H139" s="5">
        <v>1</v>
      </c>
      <c r="I139" s="4">
        <v>0</v>
      </c>
      <c r="J139" s="5">
        <v>0</v>
      </c>
      <c r="K139" s="4">
        <f aca="true" t="shared" si="22" ref="K139:K146">+E139+G139+I139</f>
        <v>129381.364</v>
      </c>
      <c r="L139" s="21">
        <f t="shared" si="17"/>
        <v>5</v>
      </c>
    </row>
    <row r="140" spans="3:12" ht="12.75">
      <c r="C140" s="34"/>
      <c r="D140" s="6" t="s">
        <v>129</v>
      </c>
      <c r="E140" s="4">
        <v>4838.986</v>
      </c>
      <c r="F140" s="5">
        <v>3</v>
      </c>
      <c r="G140" s="4">
        <v>11242.45</v>
      </c>
      <c r="H140" s="5">
        <v>3</v>
      </c>
      <c r="I140" s="4">
        <v>0</v>
      </c>
      <c r="J140" s="5">
        <v>0</v>
      </c>
      <c r="K140" s="4">
        <f t="shared" si="22"/>
        <v>16081.436000000002</v>
      </c>
      <c r="L140" s="21">
        <f t="shared" si="17"/>
        <v>6</v>
      </c>
    </row>
    <row r="141" spans="3:12" ht="12.75">
      <c r="C141" s="34"/>
      <c r="D141" s="6" t="s">
        <v>130</v>
      </c>
      <c r="E141" s="4">
        <v>482.04</v>
      </c>
      <c r="F141" s="5">
        <v>1</v>
      </c>
      <c r="G141" s="4">
        <v>28972.5</v>
      </c>
      <c r="H141" s="5">
        <v>2</v>
      </c>
      <c r="I141" s="4">
        <v>0</v>
      </c>
      <c r="J141" s="5">
        <v>0</v>
      </c>
      <c r="K141" s="4">
        <f t="shared" si="22"/>
        <v>29454.54</v>
      </c>
      <c r="L141" s="21">
        <f t="shared" si="17"/>
        <v>3</v>
      </c>
    </row>
    <row r="142" spans="3:12" ht="12.75">
      <c r="C142" s="34"/>
      <c r="D142" s="6" t="s">
        <v>131</v>
      </c>
      <c r="E142" s="4">
        <v>0</v>
      </c>
      <c r="F142" s="5">
        <v>0</v>
      </c>
      <c r="G142" s="4">
        <v>19813.562</v>
      </c>
      <c r="H142" s="5">
        <v>3</v>
      </c>
      <c r="I142" s="4">
        <v>0</v>
      </c>
      <c r="J142" s="5">
        <v>0</v>
      </c>
      <c r="K142" s="4">
        <f t="shared" si="22"/>
        <v>19813.562</v>
      </c>
      <c r="L142" s="21">
        <f t="shared" si="17"/>
        <v>3</v>
      </c>
    </row>
    <row r="143" spans="3:12" ht="12.75">
      <c r="C143" s="34"/>
      <c r="D143" s="6" t="s">
        <v>132</v>
      </c>
      <c r="E143" s="4">
        <v>0</v>
      </c>
      <c r="F143" s="5">
        <v>0</v>
      </c>
      <c r="G143" s="4">
        <v>5078.88</v>
      </c>
      <c r="H143" s="5">
        <v>1</v>
      </c>
      <c r="I143" s="4">
        <v>0</v>
      </c>
      <c r="J143" s="5">
        <v>0</v>
      </c>
      <c r="K143" s="4">
        <f t="shared" si="22"/>
        <v>5078.88</v>
      </c>
      <c r="L143" s="21">
        <f t="shared" si="17"/>
        <v>1</v>
      </c>
    </row>
    <row r="144" spans="3:12" ht="12.75">
      <c r="C144" s="34"/>
      <c r="D144" s="6" t="s">
        <v>133</v>
      </c>
      <c r="E144" s="4">
        <v>20362.25</v>
      </c>
      <c r="F144" s="5">
        <v>14</v>
      </c>
      <c r="G144" s="4">
        <v>21571.65</v>
      </c>
      <c r="H144" s="5">
        <v>3</v>
      </c>
      <c r="I144" s="4">
        <v>0</v>
      </c>
      <c r="J144" s="5">
        <v>0</v>
      </c>
      <c r="K144" s="4">
        <f t="shared" si="22"/>
        <v>41933.9</v>
      </c>
      <c r="L144" s="21">
        <f t="shared" si="17"/>
        <v>17</v>
      </c>
    </row>
    <row r="145" spans="3:12" ht="12.75">
      <c r="C145" s="34"/>
      <c r="D145" s="6" t="s">
        <v>134</v>
      </c>
      <c r="E145" s="4">
        <v>1224.3</v>
      </c>
      <c r="F145" s="5">
        <v>2</v>
      </c>
      <c r="G145" s="4">
        <v>42264.1</v>
      </c>
      <c r="H145" s="5">
        <v>4</v>
      </c>
      <c r="I145" s="4">
        <v>0</v>
      </c>
      <c r="J145" s="5">
        <v>0</v>
      </c>
      <c r="K145" s="4">
        <f t="shared" si="22"/>
        <v>43488.4</v>
      </c>
      <c r="L145" s="21">
        <f t="shared" si="17"/>
        <v>6</v>
      </c>
    </row>
    <row r="146" spans="3:12" ht="12.75">
      <c r="C146" s="24"/>
      <c r="D146" s="6" t="s">
        <v>270</v>
      </c>
      <c r="E146" s="4">
        <v>4023</v>
      </c>
      <c r="F146" s="5">
        <v>1</v>
      </c>
      <c r="G146" s="4">
        <v>0</v>
      </c>
      <c r="H146" s="5">
        <v>0</v>
      </c>
      <c r="I146" s="4">
        <v>0</v>
      </c>
      <c r="J146" s="5">
        <v>0</v>
      </c>
      <c r="K146" s="4">
        <f t="shared" si="22"/>
        <v>4023</v>
      </c>
      <c r="L146" s="21">
        <f t="shared" si="17"/>
        <v>1</v>
      </c>
    </row>
    <row r="147" spans="3:14" s="2" customFormat="1" ht="12.75">
      <c r="C147" s="29" t="s">
        <v>251</v>
      </c>
      <c r="D147" s="29"/>
      <c r="E147" s="8">
        <f>+E139+E140+E141+E142+E143+E144+E145+E146</f>
        <v>35818.740000000005</v>
      </c>
      <c r="F147" s="12">
        <f>+F139+F140+F141+F142+F143+F144+F145+F146</f>
        <v>25</v>
      </c>
      <c r="G147" s="8">
        <f>+G139+G140+G141+G142+G143+G144+G145+G146</f>
        <v>253436.342</v>
      </c>
      <c r="H147" s="12">
        <f>+H139+H140+H141+H142+H143+H144+H145+H146</f>
        <v>17</v>
      </c>
      <c r="I147" s="8">
        <f>+I139+I140+I141+I142+I143+I144+I145+O146</f>
        <v>0</v>
      </c>
      <c r="J147" s="12">
        <f>+J139+J140+J141+J142+J143+J144+J145+J146</f>
        <v>0</v>
      </c>
      <c r="K147" s="8">
        <f>+K139+K140+K141+K142+K143+K144+K145+K146</f>
        <v>289255.082</v>
      </c>
      <c r="L147" s="9">
        <f>+L139+L140+L141+L142+L143+L144+L145+L146</f>
        <v>42</v>
      </c>
      <c r="N147" s="22"/>
    </row>
    <row r="148" spans="3:12" ht="12.75">
      <c r="C148" s="34" t="s">
        <v>135</v>
      </c>
      <c r="D148" s="6" t="s">
        <v>135</v>
      </c>
      <c r="E148" s="4">
        <v>4933.86</v>
      </c>
      <c r="F148" s="5">
        <v>3</v>
      </c>
      <c r="G148" s="4">
        <v>19699.662</v>
      </c>
      <c r="H148" s="5">
        <v>6</v>
      </c>
      <c r="I148" s="4">
        <v>4173.157</v>
      </c>
      <c r="J148" s="5">
        <v>2</v>
      </c>
      <c r="K148" s="4">
        <f>+E148+G148+I148</f>
        <v>28806.679</v>
      </c>
      <c r="L148" s="21">
        <f t="shared" si="17"/>
        <v>11</v>
      </c>
    </row>
    <row r="149" spans="3:12" ht="12.75">
      <c r="C149" s="34"/>
      <c r="D149" s="6" t="s">
        <v>136</v>
      </c>
      <c r="E149" s="4">
        <v>1417.378</v>
      </c>
      <c r="F149" s="5">
        <v>3</v>
      </c>
      <c r="G149" s="4">
        <v>453.854</v>
      </c>
      <c r="H149" s="5">
        <v>1</v>
      </c>
      <c r="I149" s="4">
        <v>0</v>
      </c>
      <c r="J149" s="5">
        <v>0</v>
      </c>
      <c r="K149" s="4">
        <f>+E149+G149+I149</f>
        <v>1871.232</v>
      </c>
      <c r="L149" s="21">
        <f t="shared" si="17"/>
        <v>4</v>
      </c>
    </row>
    <row r="150" spans="3:12" ht="12.75">
      <c r="C150" s="34"/>
      <c r="D150" s="6" t="s">
        <v>137</v>
      </c>
      <c r="E150" s="4">
        <v>0</v>
      </c>
      <c r="F150" s="5">
        <v>0</v>
      </c>
      <c r="G150" s="4">
        <v>263.192</v>
      </c>
      <c r="H150" s="5">
        <v>1</v>
      </c>
      <c r="I150" s="4">
        <v>0</v>
      </c>
      <c r="J150" s="5">
        <v>0</v>
      </c>
      <c r="K150" s="4">
        <f>+E150+G150+I150</f>
        <v>263.192</v>
      </c>
      <c r="L150" s="21">
        <f t="shared" si="17"/>
        <v>1</v>
      </c>
    </row>
    <row r="151" spans="3:14" s="2" customFormat="1" ht="12.75">
      <c r="C151" s="29" t="s">
        <v>233</v>
      </c>
      <c r="D151" s="29"/>
      <c r="E151" s="8">
        <f aca="true" t="shared" si="23" ref="E151:L151">+E148+E149+E150</f>
        <v>6351.237999999999</v>
      </c>
      <c r="F151" s="12">
        <f t="shared" si="23"/>
        <v>6</v>
      </c>
      <c r="G151" s="8">
        <f t="shared" si="23"/>
        <v>20416.708</v>
      </c>
      <c r="H151" s="12">
        <f t="shared" si="23"/>
        <v>8</v>
      </c>
      <c r="I151" s="8">
        <f t="shared" si="23"/>
        <v>4173.157</v>
      </c>
      <c r="J151" s="12">
        <f t="shared" si="23"/>
        <v>2</v>
      </c>
      <c r="K151" s="8">
        <f t="shared" si="23"/>
        <v>30941.103</v>
      </c>
      <c r="L151" s="12">
        <f t="shared" si="23"/>
        <v>16</v>
      </c>
      <c r="N151" s="22"/>
    </row>
    <row r="152" spans="3:12" ht="12.75">
      <c r="C152" s="34" t="s">
        <v>138</v>
      </c>
      <c r="D152" s="6" t="s">
        <v>139</v>
      </c>
      <c r="E152" s="4">
        <v>2683.234</v>
      </c>
      <c r="F152" s="5">
        <v>2</v>
      </c>
      <c r="G152" s="4">
        <v>81554.908</v>
      </c>
      <c r="H152" s="5">
        <v>2</v>
      </c>
      <c r="I152" s="4">
        <v>0</v>
      </c>
      <c r="J152" s="5">
        <v>0</v>
      </c>
      <c r="K152" s="4">
        <f>+E152+G152+I152</f>
        <v>84238.14199999999</v>
      </c>
      <c r="L152" s="21">
        <f t="shared" si="17"/>
        <v>4</v>
      </c>
    </row>
    <row r="153" spans="3:12" ht="12.75">
      <c r="C153" s="34"/>
      <c r="D153" s="6" t="s">
        <v>140</v>
      </c>
      <c r="E153" s="4">
        <v>0</v>
      </c>
      <c r="F153" s="5">
        <v>0</v>
      </c>
      <c r="G153" s="4">
        <v>72261.7</v>
      </c>
      <c r="H153" s="5">
        <v>1</v>
      </c>
      <c r="I153" s="4">
        <v>0</v>
      </c>
      <c r="J153" s="5">
        <v>0</v>
      </c>
      <c r="K153" s="4">
        <f>+E153+G153+I153</f>
        <v>72261.7</v>
      </c>
      <c r="L153" s="21">
        <f t="shared" si="17"/>
        <v>1</v>
      </c>
    </row>
    <row r="154" spans="3:12" ht="12.75">
      <c r="C154" s="34"/>
      <c r="D154" s="6" t="s">
        <v>255</v>
      </c>
      <c r="E154" s="4">
        <v>0</v>
      </c>
      <c r="F154" s="5">
        <v>0</v>
      </c>
      <c r="G154" s="4">
        <v>10086.7</v>
      </c>
      <c r="H154" s="5">
        <v>1</v>
      </c>
      <c r="I154" s="4">
        <v>0</v>
      </c>
      <c r="J154" s="5">
        <v>0</v>
      </c>
      <c r="K154" s="4">
        <f>+E154+G154+I154</f>
        <v>10086.7</v>
      </c>
      <c r="L154" s="5">
        <f t="shared" si="17"/>
        <v>1</v>
      </c>
    </row>
    <row r="155" spans="3:12" ht="12.75">
      <c r="C155" s="34"/>
      <c r="D155" s="6" t="s">
        <v>141</v>
      </c>
      <c r="E155" s="4">
        <v>0</v>
      </c>
      <c r="F155" s="5">
        <v>0</v>
      </c>
      <c r="G155" s="4">
        <v>4544.416</v>
      </c>
      <c r="H155" s="5">
        <v>3</v>
      </c>
      <c r="I155" s="4">
        <v>0</v>
      </c>
      <c r="J155" s="5">
        <v>0</v>
      </c>
      <c r="K155" s="4">
        <f>+E155+G155+I155</f>
        <v>4544.416</v>
      </c>
      <c r="L155" s="5">
        <f t="shared" si="17"/>
        <v>3</v>
      </c>
    </row>
    <row r="156" spans="3:14" s="2" customFormat="1" ht="12.75">
      <c r="C156" s="29" t="s">
        <v>234</v>
      </c>
      <c r="D156" s="29"/>
      <c r="E156" s="8">
        <f aca="true" t="shared" si="24" ref="E156:L156">+E152+E153+E154+E155</f>
        <v>2683.234</v>
      </c>
      <c r="F156" s="12">
        <f t="shared" si="24"/>
        <v>2</v>
      </c>
      <c r="G156" s="8">
        <f t="shared" si="24"/>
        <v>168447.72400000002</v>
      </c>
      <c r="H156" s="12">
        <f t="shared" si="24"/>
        <v>7</v>
      </c>
      <c r="I156" s="8">
        <f t="shared" si="24"/>
        <v>0</v>
      </c>
      <c r="J156" s="12">
        <f t="shared" si="24"/>
        <v>0</v>
      </c>
      <c r="K156" s="8">
        <f t="shared" si="24"/>
        <v>171130.958</v>
      </c>
      <c r="L156" s="12">
        <f t="shared" si="24"/>
        <v>9</v>
      </c>
      <c r="N156" s="22"/>
    </row>
    <row r="157" spans="3:12" ht="12.75">
      <c r="C157" s="34" t="s">
        <v>142</v>
      </c>
      <c r="D157" s="6" t="s">
        <v>12</v>
      </c>
      <c r="E157" s="4">
        <v>2801.96</v>
      </c>
      <c r="F157" s="5">
        <v>2</v>
      </c>
      <c r="G157" s="4">
        <v>3824.685</v>
      </c>
      <c r="H157" s="5">
        <v>2</v>
      </c>
      <c r="I157" s="4">
        <v>0</v>
      </c>
      <c r="J157" s="5">
        <v>0</v>
      </c>
      <c r="K157" s="4">
        <f>+E157+G157+I157</f>
        <v>6626.645</v>
      </c>
      <c r="L157" s="5">
        <f t="shared" si="17"/>
        <v>4</v>
      </c>
    </row>
    <row r="158" spans="3:12" ht="12.75">
      <c r="C158" s="34"/>
      <c r="D158" s="6" t="s">
        <v>143</v>
      </c>
      <c r="E158" s="4">
        <v>177.56</v>
      </c>
      <c r="F158" s="5">
        <v>1</v>
      </c>
      <c r="G158" s="4">
        <v>0</v>
      </c>
      <c r="H158" s="5">
        <v>0</v>
      </c>
      <c r="I158" s="4">
        <v>0</v>
      </c>
      <c r="J158" s="5">
        <v>0</v>
      </c>
      <c r="K158" s="4">
        <f>+E158+G158+I158</f>
        <v>177.56</v>
      </c>
      <c r="L158" s="5">
        <f t="shared" si="17"/>
        <v>1</v>
      </c>
    </row>
    <row r="159" spans="3:12" ht="12.75">
      <c r="C159" s="34"/>
      <c r="D159" s="6" t="s">
        <v>144</v>
      </c>
      <c r="E159" s="4">
        <v>1410.767</v>
      </c>
      <c r="F159" s="5">
        <v>1</v>
      </c>
      <c r="G159" s="4">
        <v>1702.405</v>
      </c>
      <c r="H159" s="5">
        <v>2</v>
      </c>
      <c r="I159" s="4">
        <v>0</v>
      </c>
      <c r="J159" s="5">
        <v>0</v>
      </c>
      <c r="K159" s="4">
        <f>+E159+G159+I159</f>
        <v>3113.172</v>
      </c>
      <c r="L159" s="5">
        <f t="shared" si="17"/>
        <v>3</v>
      </c>
    </row>
    <row r="160" spans="3:12" ht="12.75">
      <c r="C160" s="34"/>
      <c r="D160" s="6" t="s">
        <v>145</v>
      </c>
      <c r="E160" s="4">
        <v>0</v>
      </c>
      <c r="F160" s="5">
        <v>0</v>
      </c>
      <c r="G160" s="4">
        <v>4087.1</v>
      </c>
      <c r="H160" s="5">
        <v>1</v>
      </c>
      <c r="I160" s="4">
        <v>0</v>
      </c>
      <c r="J160" s="5">
        <v>0</v>
      </c>
      <c r="K160" s="4">
        <f>+E160+G160+I160</f>
        <v>4087.1</v>
      </c>
      <c r="L160" s="5">
        <f t="shared" si="17"/>
        <v>1</v>
      </c>
    </row>
    <row r="161" spans="3:14" s="2" customFormat="1" ht="12.75">
      <c r="C161" s="29" t="s">
        <v>235</v>
      </c>
      <c r="D161" s="29"/>
      <c r="E161" s="8">
        <f aca="true" t="shared" si="25" ref="E161:L161">+E157+E158+E159+E160</f>
        <v>4390.287</v>
      </c>
      <c r="F161" s="12">
        <f t="shared" si="25"/>
        <v>4</v>
      </c>
      <c r="G161" s="8">
        <f t="shared" si="25"/>
        <v>9614.19</v>
      </c>
      <c r="H161" s="12">
        <f t="shared" si="25"/>
        <v>5</v>
      </c>
      <c r="I161" s="8">
        <f t="shared" si="25"/>
        <v>0</v>
      </c>
      <c r="J161" s="12">
        <f t="shared" si="25"/>
        <v>0</v>
      </c>
      <c r="K161" s="8">
        <f t="shared" si="25"/>
        <v>14004.477</v>
      </c>
      <c r="L161" s="12">
        <f t="shared" si="25"/>
        <v>9</v>
      </c>
      <c r="N161" s="22"/>
    </row>
    <row r="162" spans="3:12" ht="12.75">
      <c r="C162" s="34" t="s">
        <v>146</v>
      </c>
      <c r="D162" s="6" t="s">
        <v>147</v>
      </c>
      <c r="E162" s="4">
        <v>0</v>
      </c>
      <c r="F162" s="5">
        <v>0</v>
      </c>
      <c r="G162" s="4">
        <v>462.456</v>
      </c>
      <c r="H162" s="5">
        <v>1</v>
      </c>
      <c r="I162" s="4">
        <v>0</v>
      </c>
      <c r="J162" s="5">
        <v>0</v>
      </c>
      <c r="K162" s="4">
        <f>+E162+G162+I162</f>
        <v>462.456</v>
      </c>
      <c r="L162" s="5">
        <f t="shared" si="17"/>
        <v>1</v>
      </c>
    </row>
    <row r="163" spans="3:12" ht="12.75">
      <c r="C163" s="34"/>
      <c r="D163" s="6" t="s">
        <v>12</v>
      </c>
      <c r="E163" s="4">
        <v>11530.3</v>
      </c>
      <c r="F163" s="5">
        <v>7</v>
      </c>
      <c r="G163" s="4">
        <v>180882.684</v>
      </c>
      <c r="H163" s="5">
        <v>24</v>
      </c>
      <c r="I163" s="4">
        <v>0</v>
      </c>
      <c r="J163" s="5">
        <v>0</v>
      </c>
      <c r="K163" s="4">
        <f>+E163+G163+I163</f>
        <v>192412.984</v>
      </c>
      <c r="L163" s="5">
        <f t="shared" si="17"/>
        <v>31</v>
      </c>
    </row>
    <row r="164" spans="3:12" ht="12.75">
      <c r="C164" s="34"/>
      <c r="D164" s="6" t="s">
        <v>148</v>
      </c>
      <c r="E164" s="4">
        <v>0</v>
      </c>
      <c r="F164" s="5">
        <v>0</v>
      </c>
      <c r="G164" s="4">
        <v>768.672</v>
      </c>
      <c r="H164" s="5">
        <v>1</v>
      </c>
      <c r="I164" s="4">
        <v>0</v>
      </c>
      <c r="J164" s="5">
        <v>0</v>
      </c>
      <c r="K164" s="4">
        <f>+E164+G164+I164</f>
        <v>768.672</v>
      </c>
      <c r="L164" s="5">
        <f t="shared" si="17"/>
        <v>1</v>
      </c>
    </row>
    <row r="165" spans="3:14" s="2" customFormat="1" ht="12.75">
      <c r="C165" s="29" t="s">
        <v>236</v>
      </c>
      <c r="D165" s="29"/>
      <c r="E165" s="8">
        <f aca="true" t="shared" si="26" ref="E165:L165">+E162+E163+E164</f>
        <v>11530.3</v>
      </c>
      <c r="F165" s="12">
        <f t="shared" si="26"/>
        <v>7</v>
      </c>
      <c r="G165" s="8">
        <f t="shared" si="26"/>
        <v>182113.812</v>
      </c>
      <c r="H165" s="12">
        <f t="shared" si="26"/>
        <v>26</v>
      </c>
      <c r="I165" s="8">
        <f t="shared" si="26"/>
        <v>0</v>
      </c>
      <c r="J165" s="12">
        <f t="shared" si="26"/>
        <v>0</v>
      </c>
      <c r="K165" s="8">
        <f t="shared" si="26"/>
        <v>193644.112</v>
      </c>
      <c r="L165" s="12">
        <f t="shared" si="26"/>
        <v>33</v>
      </c>
      <c r="N165" s="22"/>
    </row>
    <row r="166" spans="3:12" ht="12.75">
      <c r="C166" s="35" t="s">
        <v>149</v>
      </c>
      <c r="D166" s="25" t="s">
        <v>12</v>
      </c>
      <c r="E166" s="4">
        <v>8192.644</v>
      </c>
      <c r="F166" s="5">
        <v>6</v>
      </c>
      <c r="G166" s="4">
        <v>0</v>
      </c>
      <c r="H166" s="5">
        <v>0</v>
      </c>
      <c r="I166" s="4">
        <v>0</v>
      </c>
      <c r="J166" s="5">
        <v>0</v>
      </c>
      <c r="K166" s="4">
        <f aca="true" t="shared" si="27" ref="K166:K177">+E166+G166+I166</f>
        <v>8192.644</v>
      </c>
      <c r="L166" s="5">
        <f t="shared" si="17"/>
        <v>6</v>
      </c>
    </row>
    <row r="167" spans="3:12" ht="12.75">
      <c r="C167" s="35"/>
      <c r="D167" s="25" t="s">
        <v>150</v>
      </c>
      <c r="E167" s="4">
        <v>32866.927</v>
      </c>
      <c r="F167" s="5">
        <v>12</v>
      </c>
      <c r="G167" s="4">
        <v>19268.298</v>
      </c>
      <c r="H167" s="5">
        <v>2</v>
      </c>
      <c r="I167" s="4">
        <v>0</v>
      </c>
      <c r="J167" s="5">
        <v>0</v>
      </c>
      <c r="K167" s="4">
        <f t="shared" si="27"/>
        <v>52135.225000000006</v>
      </c>
      <c r="L167" s="5">
        <f t="shared" si="17"/>
        <v>14</v>
      </c>
    </row>
    <row r="168" spans="3:12" ht="12.75">
      <c r="C168" s="35"/>
      <c r="D168" s="25" t="s">
        <v>151</v>
      </c>
      <c r="E168" s="4">
        <v>21951.002</v>
      </c>
      <c r="F168" s="5">
        <v>10</v>
      </c>
      <c r="G168" s="4">
        <v>79291.045</v>
      </c>
      <c r="H168" s="5">
        <v>5</v>
      </c>
      <c r="I168" s="4">
        <v>0</v>
      </c>
      <c r="J168" s="5">
        <v>0</v>
      </c>
      <c r="K168" s="4">
        <f t="shared" si="27"/>
        <v>101242.04699999999</v>
      </c>
      <c r="L168" s="5">
        <f t="shared" si="17"/>
        <v>15</v>
      </c>
    </row>
    <row r="169" spans="3:12" ht="12.75">
      <c r="C169" s="35"/>
      <c r="D169" s="25" t="s">
        <v>152</v>
      </c>
      <c r="E169" s="4">
        <v>4384.662</v>
      </c>
      <c r="F169" s="5">
        <v>4</v>
      </c>
      <c r="G169" s="4">
        <v>77368.95</v>
      </c>
      <c r="H169" s="5">
        <v>1</v>
      </c>
      <c r="I169" s="4">
        <v>0</v>
      </c>
      <c r="J169" s="5">
        <v>0</v>
      </c>
      <c r="K169" s="4">
        <f t="shared" si="27"/>
        <v>81753.612</v>
      </c>
      <c r="L169" s="5">
        <f t="shared" si="17"/>
        <v>5</v>
      </c>
    </row>
    <row r="170" spans="3:12" ht="12.75">
      <c r="C170" s="35"/>
      <c r="D170" s="25" t="s">
        <v>153</v>
      </c>
      <c r="E170" s="4">
        <v>0</v>
      </c>
      <c r="F170" s="5">
        <v>0</v>
      </c>
      <c r="G170" s="4">
        <v>0</v>
      </c>
      <c r="H170" s="5">
        <v>0</v>
      </c>
      <c r="I170" s="4">
        <v>0</v>
      </c>
      <c r="J170" s="5">
        <v>0</v>
      </c>
      <c r="K170" s="4">
        <f t="shared" si="27"/>
        <v>0</v>
      </c>
      <c r="L170" s="5">
        <f t="shared" si="17"/>
        <v>0</v>
      </c>
    </row>
    <row r="171" spans="3:12" ht="12.75">
      <c r="C171" s="35"/>
      <c r="D171" s="25" t="s">
        <v>154</v>
      </c>
      <c r="E171" s="4">
        <v>970.056</v>
      </c>
      <c r="F171" s="5">
        <v>1</v>
      </c>
      <c r="G171" s="4">
        <v>888178.945</v>
      </c>
      <c r="H171" s="5">
        <v>12</v>
      </c>
      <c r="I171" s="4">
        <v>0</v>
      </c>
      <c r="J171" s="5">
        <v>0</v>
      </c>
      <c r="K171" s="4">
        <f t="shared" si="27"/>
        <v>889149.0009999999</v>
      </c>
      <c r="L171" s="5">
        <f t="shared" si="17"/>
        <v>13</v>
      </c>
    </row>
    <row r="172" spans="3:12" ht="12.75">
      <c r="C172" s="35"/>
      <c r="D172" s="25" t="s">
        <v>155</v>
      </c>
      <c r="E172" s="4">
        <v>4796.38</v>
      </c>
      <c r="F172" s="5">
        <v>4</v>
      </c>
      <c r="G172" s="4">
        <v>7898.76</v>
      </c>
      <c r="H172" s="5">
        <v>1</v>
      </c>
      <c r="I172" s="4">
        <v>0</v>
      </c>
      <c r="J172" s="5">
        <v>0</v>
      </c>
      <c r="K172" s="4">
        <f t="shared" si="27"/>
        <v>12695.14</v>
      </c>
      <c r="L172" s="5">
        <f t="shared" si="17"/>
        <v>5</v>
      </c>
    </row>
    <row r="173" spans="3:12" ht="12.75">
      <c r="C173" s="35"/>
      <c r="D173" s="25" t="s">
        <v>156</v>
      </c>
      <c r="E173" s="4">
        <v>731.12</v>
      </c>
      <c r="F173" s="5">
        <v>1</v>
      </c>
      <c r="G173" s="4">
        <v>3207.8</v>
      </c>
      <c r="H173" s="5">
        <v>2</v>
      </c>
      <c r="I173" s="4">
        <v>0</v>
      </c>
      <c r="J173" s="5">
        <v>0</v>
      </c>
      <c r="K173" s="4">
        <f t="shared" si="27"/>
        <v>3938.92</v>
      </c>
      <c r="L173" s="5">
        <f t="shared" si="17"/>
        <v>3</v>
      </c>
    </row>
    <row r="174" spans="3:12" ht="12.75">
      <c r="C174" s="35"/>
      <c r="D174" s="25" t="s">
        <v>157</v>
      </c>
      <c r="E174" s="4">
        <v>11505.096</v>
      </c>
      <c r="F174" s="5">
        <v>6</v>
      </c>
      <c r="G174" s="4">
        <v>0</v>
      </c>
      <c r="H174" s="5">
        <v>0</v>
      </c>
      <c r="I174" s="4">
        <v>0</v>
      </c>
      <c r="J174" s="5">
        <v>0</v>
      </c>
      <c r="K174" s="4">
        <f t="shared" si="27"/>
        <v>11505.096</v>
      </c>
      <c r="L174" s="5">
        <f t="shared" si="17"/>
        <v>6</v>
      </c>
    </row>
    <row r="175" spans="3:12" ht="12.75">
      <c r="C175" s="35"/>
      <c r="D175" s="25" t="s">
        <v>158</v>
      </c>
      <c r="E175" s="4">
        <v>1557.456</v>
      </c>
      <c r="F175" s="5">
        <v>3</v>
      </c>
      <c r="G175" s="4">
        <v>12918.337</v>
      </c>
      <c r="H175" s="5">
        <v>5</v>
      </c>
      <c r="I175" s="4">
        <v>0</v>
      </c>
      <c r="J175" s="5">
        <v>0</v>
      </c>
      <c r="K175" s="4">
        <f t="shared" si="27"/>
        <v>14475.793</v>
      </c>
      <c r="L175" s="5">
        <f t="shared" si="17"/>
        <v>8</v>
      </c>
    </row>
    <row r="176" spans="3:12" ht="12.75">
      <c r="C176" s="35"/>
      <c r="D176" s="25" t="s">
        <v>159</v>
      </c>
      <c r="E176" s="4">
        <v>0</v>
      </c>
      <c r="F176" s="5">
        <v>0</v>
      </c>
      <c r="G176" s="4">
        <v>14997.468</v>
      </c>
      <c r="H176" s="5">
        <v>6</v>
      </c>
      <c r="I176" s="4">
        <v>0</v>
      </c>
      <c r="J176" s="5">
        <v>0</v>
      </c>
      <c r="K176" s="4">
        <f t="shared" si="27"/>
        <v>14997.468</v>
      </c>
      <c r="L176" s="5">
        <f t="shared" si="17"/>
        <v>6</v>
      </c>
    </row>
    <row r="177" spans="3:12" ht="12.75">
      <c r="C177" s="35"/>
      <c r="D177" s="25" t="s">
        <v>160</v>
      </c>
      <c r="E177" s="4">
        <v>0</v>
      </c>
      <c r="F177" s="5">
        <v>0</v>
      </c>
      <c r="G177" s="4">
        <v>4804.741</v>
      </c>
      <c r="H177" s="5">
        <v>1</v>
      </c>
      <c r="I177" s="4">
        <v>0</v>
      </c>
      <c r="J177" s="5">
        <v>0</v>
      </c>
      <c r="K177" s="4">
        <f t="shared" si="27"/>
        <v>4804.741</v>
      </c>
      <c r="L177" s="5">
        <f t="shared" si="17"/>
        <v>1</v>
      </c>
    </row>
    <row r="178" spans="3:15" s="2" customFormat="1" ht="12.75">
      <c r="C178" s="39" t="s">
        <v>237</v>
      </c>
      <c r="D178" s="39"/>
      <c r="E178" s="8">
        <f aca="true" t="shared" si="28" ref="E178:L178">+E166+E167+E168+E169+E170+E171+E172+E173+E174+E175+E176+E177</f>
        <v>86955.34300000001</v>
      </c>
      <c r="F178" s="12">
        <f t="shared" si="28"/>
        <v>47</v>
      </c>
      <c r="G178" s="8">
        <f t="shared" si="28"/>
        <v>1107934.344</v>
      </c>
      <c r="H178" s="12">
        <f t="shared" si="28"/>
        <v>35</v>
      </c>
      <c r="I178" s="8">
        <f t="shared" si="28"/>
        <v>0</v>
      </c>
      <c r="J178" s="12">
        <f t="shared" si="28"/>
        <v>0</v>
      </c>
      <c r="K178" s="8">
        <f t="shared" si="28"/>
        <v>1194889.6869999997</v>
      </c>
      <c r="L178" s="12">
        <f t="shared" si="28"/>
        <v>82</v>
      </c>
      <c r="N178" s="22"/>
      <c r="O178" s="7"/>
    </row>
    <row r="179" spans="3:12" ht="12.75">
      <c r="C179" s="34" t="s">
        <v>161</v>
      </c>
      <c r="D179" s="6" t="s">
        <v>12</v>
      </c>
      <c r="E179" s="4">
        <v>1781.64</v>
      </c>
      <c r="F179" s="5">
        <v>1</v>
      </c>
      <c r="G179" s="4">
        <v>0</v>
      </c>
      <c r="H179" s="5">
        <v>0</v>
      </c>
      <c r="I179" s="4">
        <v>0</v>
      </c>
      <c r="J179" s="5">
        <v>0</v>
      </c>
      <c r="K179" s="4">
        <f>+E179+G179+I179</f>
        <v>1781.64</v>
      </c>
      <c r="L179" s="5">
        <f t="shared" si="17"/>
        <v>1</v>
      </c>
    </row>
    <row r="180" spans="3:12" ht="12.75">
      <c r="C180" s="34"/>
      <c r="D180" s="6" t="s">
        <v>162</v>
      </c>
      <c r="E180" s="4">
        <v>0</v>
      </c>
      <c r="F180" s="5">
        <v>0</v>
      </c>
      <c r="G180" s="4">
        <v>51435.6</v>
      </c>
      <c r="H180" s="5">
        <v>3</v>
      </c>
      <c r="I180" s="4">
        <v>0</v>
      </c>
      <c r="J180" s="5">
        <v>0</v>
      </c>
      <c r="K180" s="4">
        <f>+E180+G180+I180</f>
        <v>51435.6</v>
      </c>
      <c r="L180" s="5">
        <f t="shared" si="17"/>
        <v>3</v>
      </c>
    </row>
    <row r="181" spans="3:12" ht="12.75">
      <c r="C181" s="24"/>
      <c r="D181" s="6" t="s">
        <v>256</v>
      </c>
      <c r="E181" s="4">
        <v>0</v>
      </c>
      <c r="F181" s="5">
        <v>0</v>
      </c>
      <c r="G181" s="4">
        <v>1143.7</v>
      </c>
      <c r="H181" s="5">
        <v>1</v>
      </c>
      <c r="I181" s="4">
        <v>0</v>
      </c>
      <c r="J181" s="5">
        <v>0</v>
      </c>
      <c r="K181" s="4">
        <f>+E181+G181+I181</f>
        <v>1143.7</v>
      </c>
      <c r="L181" s="5">
        <f t="shared" si="17"/>
        <v>1</v>
      </c>
    </row>
    <row r="182" spans="3:14" s="2" customFormat="1" ht="12.75">
      <c r="C182" s="29" t="s">
        <v>238</v>
      </c>
      <c r="D182" s="29"/>
      <c r="E182" s="8">
        <f aca="true" t="shared" si="29" ref="E182:L182">+E179+E180+E181</f>
        <v>1781.64</v>
      </c>
      <c r="F182" s="12">
        <f t="shared" si="29"/>
        <v>1</v>
      </c>
      <c r="G182" s="8">
        <f t="shared" si="29"/>
        <v>52579.299999999996</v>
      </c>
      <c r="H182" s="12">
        <f t="shared" si="29"/>
        <v>4</v>
      </c>
      <c r="I182" s="8">
        <f t="shared" si="29"/>
        <v>0</v>
      </c>
      <c r="J182" s="12">
        <f t="shared" si="29"/>
        <v>0</v>
      </c>
      <c r="K182" s="8">
        <f t="shared" si="29"/>
        <v>54360.939999999995</v>
      </c>
      <c r="L182" s="12">
        <f t="shared" si="29"/>
        <v>5</v>
      </c>
      <c r="N182" s="22"/>
    </row>
    <row r="183" spans="3:12" ht="12.75">
      <c r="C183" s="34" t="s">
        <v>163</v>
      </c>
      <c r="D183" s="6" t="s">
        <v>164</v>
      </c>
      <c r="E183" s="4">
        <v>106348.882</v>
      </c>
      <c r="F183" s="5">
        <v>7</v>
      </c>
      <c r="G183" s="4">
        <v>108733.16</v>
      </c>
      <c r="H183" s="5">
        <v>9</v>
      </c>
      <c r="I183" s="4">
        <v>0</v>
      </c>
      <c r="J183" s="5">
        <v>0</v>
      </c>
      <c r="K183" s="4">
        <f>+E183+G183+I183</f>
        <v>215082.04200000002</v>
      </c>
      <c r="L183" s="5">
        <f t="shared" si="17"/>
        <v>16</v>
      </c>
    </row>
    <row r="184" spans="3:12" ht="12.75">
      <c r="C184" s="34"/>
      <c r="D184" s="6" t="s">
        <v>165</v>
      </c>
      <c r="E184" s="4">
        <v>0</v>
      </c>
      <c r="F184" s="5">
        <v>0</v>
      </c>
      <c r="G184" s="4">
        <v>11886.8</v>
      </c>
      <c r="H184" s="5">
        <v>1</v>
      </c>
      <c r="I184" s="4">
        <v>0</v>
      </c>
      <c r="J184" s="5">
        <v>0</v>
      </c>
      <c r="K184" s="4">
        <f>+E184+G184+I184</f>
        <v>11886.8</v>
      </c>
      <c r="L184" s="5">
        <f t="shared" si="17"/>
        <v>1</v>
      </c>
    </row>
    <row r="185" spans="3:12" ht="12.75">
      <c r="C185" s="34"/>
      <c r="D185" s="6" t="s">
        <v>257</v>
      </c>
      <c r="E185" s="4">
        <v>0</v>
      </c>
      <c r="F185" s="5">
        <v>0</v>
      </c>
      <c r="G185" s="4">
        <v>443911.1</v>
      </c>
      <c r="H185" s="5">
        <v>4</v>
      </c>
      <c r="I185" s="4">
        <v>0</v>
      </c>
      <c r="J185" s="5">
        <v>0</v>
      </c>
      <c r="K185" s="4">
        <f>+E185+G185+I185</f>
        <v>443911.1</v>
      </c>
      <c r="L185" s="5">
        <f t="shared" si="17"/>
        <v>4</v>
      </c>
    </row>
    <row r="186" spans="3:12" ht="12.75">
      <c r="C186" s="34"/>
      <c r="D186" s="6" t="s">
        <v>166</v>
      </c>
      <c r="E186" s="4">
        <v>1606.08</v>
      </c>
      <c r="F186" s="5">
        <v>1</v>
      </c>
      <c r="G186" s="4">
        <v>32346.7</v>
      </c>
      <c r="H186" s="5">
        <v>1</v>
      </c>
      <c r="I186" s="4">
        <v>0</v>
      </c>
      <c r="J186" s="5">
        <v>0</v>
      </c>
      <c r="K186" s="4">
        <f>+E186+G186+I186</f>
        <v>33952.78</v>
      </c>
      <c r="L186" s="5">
        <f t="shared" si="17"/>
        <v>2</v>
      </c>
    </row>
    <row r="187" spans="3:14" s="2" customFormat="1" ht="12.75">
      <c r="C187" s="29" t="s">
        <v>239</v>
      </c>
      <c r="D187" s="29"/>
      <c r="E187" s="8">
        <f aca="true" t="shared" si="30" ref="E187:L187">+E183+E184+E185+E186</f>
        <v>107954.962</v>
      </c>
      <c r="F187" s="12">
        <f t="shared" si="30"/>
        <v>8</v>
      </c>
      <c r="G187" s="8">
        <f t="shared" si="30"/>
        <v>596877.7599999999</v>
      </c>
      <c r="H187" s="12">
        <f t="shared" si="30"/>
        <v>15</v>
      </c>
      <c r="I187" s="8">
        <f t="shared" si="30"/>
        <v>0</v>
      </c>
      <c r="J187" s="12">
        <f t="shared" si="30"/>
        <v>0</v>
      </c>
      <c r="K187" s="8">
        <f t="shared" si="30"/>
        <v>704832.7220000001</v>
      </c>
      <c r="L187" s="12">
        <f t="shared" si="30"/>
        <v>23</v>
      </c>
      <c r="N187" s="22"/>
    </row>
    <row r="188" spans="3:12" ht="12.75">
      <c r="C188" s="34" t="s">
        <v>167</v>
      </c>
      <c r="D188" s="6" t="s">
        <v>168</v>
      </c>
      <c r="E188" s="4">
        <v>1240.968</v>
      </c>
      <c r="F188" s="5">
        <v>1</v>
      </c>
      <c r="G188" s="4">
        <v>2575.968</v>
      </c>
      <c r="H188" s="5">
        <v>1</v>
      </c>
      <c r="I188" s="4">
        <v>0</v>
      </c>
      <c r="J188" s="5">
        <v>0</v>
      </c>
      <c r="K188" s="4">
        <f>+E188+G188+I188</f>
        <v>3816.9359999999997</v>
      </c>
      <c r="L188" s="5">
        <f t="shared" si="17"/>
        <v>2</v>
      </c>
    </row>
    <row r="189" spans="3:12" ht="12.75">
      <c r="C189" s="34"/>
      <c r="D189" s="6" t="s">
        <v>118</v>
      </c>
      <c r="E189" s="4">
        <v>0</v>
      </c>
      <c r="F189" s="5">
        <v>0</v>
      </c>
      <c r="G189" s="4">
        <v>9420.936</v>
      </c>
      <c r="H189" s="5">
        <v>5</v>
      </c>
      <c r="I189" s="4">
        <v>0</v>
      </c>
      <c r="J189" s="5">
        <v>0</v>
      </c>
      <c r="K189" s="4">
        <f>+E189+G189+I189</f>
        <v>9420.936</v>
      </c>
      <c r="L189" s="5">
        <f t="shared" si="17"/>
        <v>5</v>
      </c>
    </row>
    <row r="190" spans="3:12" ht="12.75">
      <c r="C190" s="34"/>
      <c r="D190" s="6" t="s">
        <v>264</v>
      </c>
      <c r="E190" s="4">
        <v>0</v>
      </c>
      <c r="F190" s="5">
        <v>0</v>
      </c>
      <c r="G190" s="4">
        <v>13096.66</v>
      </c>
      <c r="H190" s="5">
        <v>2</v>
      </c>
      <c r="I190" s="4">
        <v>0</v>
      </c>
      <c r="J190" s="5">
        <v>0</v>
      </c>
      <c r="K190" s="4">
        <f>+E190+G190+I190</f>
        <v>13096.66</v>
      </c>
      <c r="L190" s="5">
        <f t="shared" si="17"/>
        <v>2</v>
      </c>
    </row>
    <row r="191" spans="3:12" ht="12.75">
      <c r="C191" s="34"/>
      <c r="D191" s="6" t="s">
        <v>169</v>
      </c>
      <c r="E191" s="4">
        <v>24492.516</v>
      </c>
      <c r="F191" s="5">
        <v>10</v>
      </c>
      <c r="G191" s="4">
        <v>307193.697</v>
      </c>
      <c r="H191" s="5">
        <v>30</v>
      </c>
      <c r="I191" s="4">
        <v>0</v>
      </c>
      <c r="J191" s="5">
        <v>0</v>
      </c>
      <c r="K191" s="4">
        <f>+E191+G191+I191</f>
        <v>331686.213</v>
      </c>
      <c r="L191" s="5">
        <f t="shared" si="17"/>
        <v>40</v>
      </c>
    </row>
    <row r="192" spans="3:12" ht="12.75">
      <c r="C192" s="34"/>
      <c r="D192" s="6" t="s">
        <v>170</v>
      </c>
      <c r="E192" s="4">
        <v>0</v>
      </c>
      <c r="F192" s="5">
        <v>0</v>
      </c>
      <c r="G192" s="4">
        <v>414</v>
      </c>
      <c r="H192" s="5">
        <v>1</v>
      </c>
      <c r="I192" s="4">
        <v>0</v>
      </c>
      <c r="J192" s="5">
        <v>0</v>
      </c>
      <c r="K192" s="4">
        <f>+E192+G192+I192</f>
        <v>414</v>
      </c>
      <c r="L192" s="5">
        <f t="shared" si="17"/>
        <v>1</v>
      </c>
    </row>
    <row r="193" spans="3:14" s="2" customFormat="1" ht="12.75">
      <c r="C193" s="29" t="s">
        <v>240</v>
      </c>
      <c r="D193" s="29"/>
      <c r="E193" s="8">
        <f aca="true" t="shared" si="31" ref="E193:L193">+E188+E189+E190+E191+E192</f>
        <v>25733.484</v>
      </c>
      <c r="F193" s="12">
        <f t="shared" si="31"/>
        <v>11</v>
      </c>
      <c r="G193" s="8">
        <f t="shared" si="31"/>
        <v>332701.261</v>
      </c>
      <c r="H193" s="12">
        <f t="shared" si="31"/>
        <v>39</v>
      </c>
      <c r="I193" s="8">
        <f t="shared" si="31"/>
        <v>0</v>
      </c>
      <c r="J193" s="12">
        <f t="shared" si="31"/>
        <v>0</v>
      </c>
      <c r="K193" s="8">
        <f t="shared" si="31"/>
        <v>358434.745</v>
      </c>
      <c r="L193" s="12">
        <f t="shared" si="31"/>
        <v>50</v>
      </c>
      <c r="N193" s="22"/>
    </row>
    <row r="194" spans="3:12" ht="12.75">
      <c r="C194" s="34" t="s">
        <v>171</v>
      </c>
      <c r="D194" s="6" t="s">
        <v>172</v>
      </c>
      <c r="E194" s="4">
        <v>0</v>
      </c>
      <c r="F194" s="5">
        <v>0</v>
      </c>
      <c r="G194" s="4">
        <v>5911</v>
      </c>
      <c r="H194" s="5">
        <v>1</v>
      </c>
      <c r="I194" s="4">
        <v>0</v>
      </c>
      <c r="J194" s="5">
        <v>0</v>
      </c>
      <c r="K194" s="4">
        <f aca="true" t="shared" si="32" ref="K194:K200">+E194+G194+I194</f>
        <v>5911</v>
      </c>
      <c r="L194" s="5">
        <f t="shared" si="17"/>
        <v>1</v>
      </c>
    </row>
    <row r="195" spans="3:12" ht="12.75">
      <c r="C195" s="34"/>
      <c r="D195" s="6" t="s">
        <v>12</v>
      </c>
      <c r="E195" s="4">
        <v>46478.11</v>
      </c>
      <c r="F195" s="5">
        <v>20</v>
      </c>
      <c r="G195" s="4">
        <v>26407.96</v>
      </c>
      <c r="H195" s="5">
        <v>10</v>
      </c>
      <c r="I195" s="4">
        <v>0</v>
      </c>
      <c r="J195" s="5">
        <v>0</v>
      </c>
      <c r="K195" s="4">
        <f t="shared" si="32"/>
        <v>72886.07</v>
      </c>
      <c r="L195" s="5">
        <f t="shared" si="17"/>
        <v>30</v>
      </c>
    </row>
    <row r="196" spans="3:12" ht="12.75">
      <c r="C196" s="34"/>
      <c r="D196" s="6" t="s">
        <v>173</v>
      </c>
      <c r="E196" s="4">
        <v>0</v>
      </c>
      <c r="F196" s="5">
        <v>0</v>
      </c>
      <c r="G196" s="4">
        <v>1962</v>
      </c>
      <c r="H196" s="5">
        <v>1</v>
      </c>
      <c r="I196" s="4">
        <v>0</v>
      </c>
      <c r="J196" s="5">
        <v>0</v>
      </c>
      <c r="K196" s="4">
        <f t="shared" si="32"/>
        <v>1962</v>
      </c>
      <c r="L196" s="5">
        <f t="shared" si="17"/>
        <v>1</v>
      </c>
    </row>
    <row r="197" spans="3:12" ht="12.75">
      <c r="C197" s="34"/>
      <c r="D197" s="6" t="s">
        <v>174</v>
      </c>
      <c r="E197" s="4">
        <v>0</v>
      </c>
      <c r="F197" s="5">
        <v>0</v>
      </c>
      <c r="G197" s="4">
        <v>2813.4</v>
      </c>
      <c r="H197" s="5">
        <v>3</v>
      </c>
      <c r="I197" s="4">
        <v>0</v>
      </c>
      <c r="J197" s="5">
        <v>0</v>
      </c>
      <c r="K197" s="4">
        <f t="shared" si="32"/>
        <v>2813.4</v>
      </c>
      <c r="L197" s="5">
        <f t="shared" si="17"/>
        <v>3</v>
      </c>
    </row>
    <row r="198" spans="3:12" ht="12.75">
      <c r="C198" s="34"/>
      <c r="D198" s="6" t="s">
        <v>175</v>
      </c>
      <c r="E198" s="4">
        <v>0</v>
      </c>
      <c r="F198" s="5">
        <v>0</v>
      </c>
      <c r="G198" s="4">
        <v>1988.4</v>
      </c>
      <c r="H198" s="5">
        <v>1</v>
      </c>
      <c r="I198" s="4">
        <v>0</v>
      </c>
      <c r="J198" s="5">
        <v>0</v>
      </c>
      <c r="K198" s="4">
        <f t="shared" si="32"/>
        <v>1988.4</v>
      </c>
      <c r="L198" s="5">
        <f t="shared" si="17"/>
        <v>1</v>
      </c>
    </row>
    <row r="199" spans="3:12" ht="12.75">
      <c r="C199" s="34"/>
      <c r="D199" s="6" t="s">
        <v>176</v>
      </c>
      <c r="E199" s="4">
        <v>0</v>
      </c>
      <c r="F199" s="5">
        <v>0</v>
      </c>
      <c r="G199" s="4">
        <v>8505.86</v>
      </c>
      <c r="H199" s="5">
        <v>3</v>
      </c>
      <c r="I199" s="4">
        <v>0</v>
      </c>
      <c r="J199" s="5">
        <v>0</v>
      </c>
      <c r="K199" s="4">
        <f t="shared" si="32"/>
        <v>8505.86</v>
      </c>
      <c r="L199" s="5">
        <f t="shared" si="17"/>
        <v>3</v>
      </c>
    </row>
    <row r="200" spans="3:12" ht="12.75">
      <c r="C200" s="34"/>
      <c r="D200" s="6" t="s">
        <v>177</v>
      </c>
      <c r="E200" s="4">
        <v>0</v>
      </c>
      <c r="F200" s="5">
        <v>0</v>
      </c>
      <c r="G200" s="4">
        <v>6833.28</v>
      </c>
      <c r="H200" s="5">
        <v>3</v>
      </c>
      <c r="I200" s="4">
        <v>0</v>
      </c>
      <c r="J200" s="5">
        <v>0</v>
      </c>
      <c r="K200" s="4">
        <f t="shared" si="32"/>
        <v>6833.28</v>
      </c>
      <c r="L200" s="5">
        <f t="shared" si="17"/>
        <v>3</v>
      </c>
    </row>
    <row r="201" spans="3:14" s="2" customFormat="1" ht="12.75">
      <c r="C201" s="29" t="s">
        <v>241</v>
      </c>
      <c r="D201" s="29"/>
      <c r="E201" s="8">
        <f aca="true" t="shared" si="33" ref="E201:L201">+E194+E195+E196+E197+E198+E199+E200</f>
        <v>46478.11</v>
      </c>
      <c r="F201" s="12">
        <f t="shared" si="33"/>
        <v>20</v>
      </c>
      <c r="G201" s="8">
        <f>+G194+G195+G196+G197+G198+G199+G200</f>
        <v>54421.9</v>
      </c>
      <c r="H201" s="12">
        <f t="shared" si="33"/>
        <v>22</v>
      </c>
      <c r="I201" s="8">
        <f t="shared" si="33"/>
        <v>0</v>
      </c>
      <c r="J201" s="12">
        <f t="shared" si="33"/>
        <v>0</v>
      </c>
      <c r="K201" s="8">
        <f t="shared" si="33"/>
        <v>100900.01</v>
      </c>
      <c r="L201" s="12">
        <f t="shared" si="33"/>
        <v>42</v>
      </c>
      <c r="N201" s="22"/>
    </row>
    <row r="202" spans="3:12" ht="12.75">
      <c r="C202" s="34" t="s">
        <v>178</v>
      </c>
      <c r="D202" s="6" t="s">
        <v>179</v>
      </c>
      <c r="E202" s="4">
        <v>0</v>
      </c>
      <c r="F202" s="5">
        <v>0</v>
      </c>
      <c r="G202" s="4">
        <v>4364.008</v>
      </c>
      <c r="H202" s="5">
        <v>7</v>
      </c>
      <c r="I202" s="4">
        <v>0</v>
      </c>
      <c r="J202" s="5">
        <v>0</v>
      </c>
      <c r="K202" s="4">
        <f aca="true" t="shared" si="34" ref="K202:K264">+E202+G202+I202</f>
        <v>4364.008</v>
      </c>
      <c r="L202" s="5">
        <f t="shared" si="17"/>
        <v>7</v>
      </c>
    </row>
    <row r="203" spans="3:12" ht="12.75">
      <c r="C203" s="34"/>
      <c r="D203" s="6" t="s">
        <v>180</v>
      </c>
      <c r="E203" s="4">
        <v>0</v>
      </c>
      <c r="F203" s="5">
        <v>0</v>
      </c>
      <c r="G203" s="4">
        <v>2515.622</v>
      </c>
      <c r="H203" s="5">
        <v>5</v>
      </c>
      <c r="I203" s="4">
        <v>0</v>
      </c>
      <c r="J203" s="5">
        <v>0</v>
      </c>
      <c r="K203" s="4">
        <f t="shared" si="34"/>
        <v>2515.622</v>
      </c>
      <c r="L203" s="5">
        <f t="shared" si="17"/>
        <v>5</v>
      </c>
    </row>
    <row r="204" spans="3:12" ht="12.75">
      <c r="C204" s="34"/>
      <c r="D204" s="6" t="s">
        <v>181</v>
      </c>
      <c r="E204" s="4">
        <v>0</v>
      </c>
      <c r="F204" s="5">
        <v>0</v>
      </c>
      <c r="G204" s="4">
        <v>24514.681</v>
      </c>
      <c r="H204" s="5">
        <v>5</v>
      </c>
      <c r="I204" s="4">
        <v>0</v>
      </c>
      <c r="J204" s="5">
        <v>0</v>
      </c>
      <c r="K204" s="4">
        <f t="shared" si="34"/>
        <v>24514.681</v>
      </c>
      <c r="L204" s="5">
        <f t="shared" si="17"/>
        <v>5</v>
      </c>
    </row>
    <row r="205" spans="3:12" ht="12.75">
      <c r="C205" s="34"/>
      <c r="D205" s="6" t="s">
        <v>182</v>
      </c>
      <c r="E205" s="4">
        <v>0</v>
      </c>
      <c r="F205" s="5">
        <v>0</v>
      </c>
      <c r="G205" s="4">
        <v>0</v>
      </c>
      <c r="H205" s="5">
        <v>0</v>
      </c>
      <c r="I205" s="4">
        <v>0</v>
      </c>
      <c r="J205" s="5">
        <v>0</v>
      </c>
      <c r="K205" s="4">
        <f t="shared" si="34"/>
        <v>0</v>
      </c>
      <c r="L205" s="5">
        <f t="shared" si="17"/>
        <v>0</v>
      </c>
    </row>
    <row r="206" spans="3:12" ht="12.75">
      <c r="C206" s="34"/>
      <c r="D206" s="6" t="s">
        <v>258</v>
      </c>
      <c r="E206" s="4">
        <v>0</v>
      </c>
      <c r="F206" s="5">
        <v>0</v>
      </c>
      <c r="G206" s="4">
        <v>41646</v>
      </c>
      <c r="H206" s="5">
        <v>1</v>
      </c>
      <c r="I206" s="4">
        <v>0</v>
      </c>
      <c r="J206" s="5">
        <v>0</v>
      </c>
      <c r="K206" s="4">
        <f t="shared" si="34"/>
        <v>41646</v>
      </c>
      <c r="L206" s="5">
        <f t="shared" si="17"/>
        <v>1</v>
      </c>
    </row>
    <row r="207" spans="3:12" ht="12.75">
      <c r="C207" s="34"/>
      <c r="D207" s="6" t="s">
        <v>12</v>
      </c>
      <c r="E207" s="4">
        <v>21534.641</v>
      </c>
      <c r="F207" s="5">
        <v>15</v>
      </c>
      <c r="G207" s="4">
        <v>15066.366</v>
      </c>
      <c r="H207" s="5">
        <v>14</v>
      </c>
      <c r="I207" s="4">
        <v>0</v>
      </c>
      <c r="J207" s="5">
        <v>0</v>
      </c>
      <c r="K207" s="4">
        <f t="shared" si="34"/>
        <v>36601.007</v>
      </c>
      <c r="L207" s="5">
        <f t="shared" si="17"/>
        <v>29</v>
      </c>
    </row>
    <row r="208" spans="3:12" ht="12.75">
      <c r="C208" s="34"/>
      <c r="D208" s="6" t="s">
        <v>183</v>
      </c>
      <c r="E208" s="4">
        <v>508.441</v>
      </c>
      <c r="F208" s="5">
        <v>1</v>
      </c>
      <c r="G208" s="4">
        <v>2501.864</v>
      </c>
      <c r="H208" s="5">
        <v>4</v>
      </c>
      <c r="I208" s="4">
        <v>0</v>
      </c>
      <c r="J208" s="5">
        <v>0</v>
      </c>
      <c r="K208" s="4">
        <f t="shared" si="34"/>
        <v>3010.305</v>
      </c>
      <c r="L208" s="5">
        <f t="shared" si="17"/>
        <v>5</v>
      </c>
    </row>
    <row r="209" spans="3:12" ht="12.75">
      <c r="C209" s="34"/>
      <c r="D209" s="6" t="s">
        <v>184</v>
      </c>
      <c r="E209" s="4">
        <v>1517.904</v>
      </c>
      <c r="F209" s="5">
        <v>1</v>
      </c>
      <c r="G209" s="4">
        <v>178793.593</v>
      </c>
      <c r="H209" s="5">
        <v>12</v>
      </c>
      <c r="I209" s="4">
        <v>0</v>
      </c>
      <c r="J209" s="5">
        <v>0</v>
      </c>
      <c r="K209" s="4">
        <f t="shared" si="34"/>
        <v>180311.497</v>
      </c>
      <c r="L209" s="5">
        <f t="shared" si="17"/>
        <v>13</v>
      </c>
    </row>
    <row r="210" spans="3:12" ht="12.75">
      <c r="C210" s="34"/>
      <c r="D210" s="6" t="s">
        <v>185</v>
      </c>
      <c r="E210" s="4">
        <v>0</v>
      </c>
      <c r="F210" s="5">
        <v>0</v>
      </c>
      <c r="G210" s="4">
        <v>38547.696</v>
      </c>
      <c r="H210" s="5">
        <v>3</v>
      </c>
      <c r="I210" s="4">
        <v>0</v>
      </c>
      <c r="J210" s="5">
        <v>0</v>
      </c>
      <c r="K210" s="4">
        <f t="shared" si="34"/>
        <v>38547.696</v>
      </c>
      <c r="L210" s="5">
        <f t="shared" si="17"/>
        <v>3</v>
      </c>
    </row>
    <row r="211" spans="3:12" ht="12.75">
      <c r="C211" s="34"/>
      <c r="D211" s="6" t="s">
        <v>186</v>
      </c>
      <c r="E211" s="4">
        <v>0</v>
      </c>
      <c r="F211" s="5">
        <v>0</v>
      </c>
      <c r="G211" s="4">
        <v>31000.392</v>
      </c>
      <c r="H211" s="5">
        <v>12</v>
      </c>
      <c r="I211" s="4">
        <v>0</v>
      </c>
      <c r="J211" s="5">
        <v>0</v>
      </c>
      <c r="K211" s="4">
        <f t="shared" si="34"/>
        <v>31000.392</v>
      </c>
      <c r="L211" s="5">
        <f t="shared" si="17"/>
        <v>12</v>
      </c>
    </row>
    <row r="212" spans="3:12" ht="12.75">
      <c r="C212" s="34"/>
      <c r="D212" s="6" t="s">
        <v>24</v>
      </c>
      <c r="E212" s="4">
        <v>3567.963</v>
      </c>
      <c r="F212" s="5">
        <v>6</v>
      </c>
      <c r="G212" s="4">
        <v>41848.925</v>
      </c>
      <c r="H212" s="5">
        <v>16</v>
      </c>
      <c r="I212" s="4">
        <v>0</v>
      </c>
      <c r="J212" s="5">
        <v>0</v>
      </c>
      <c r="K212" s="4">
        <f t="shared" si="34"/>
        <v>45416.888000000006</v>
      </c>
      <c r="L212" s="5">
        <f t="shared" si="17"/>
        <v>22</v>
      </c>
    </row>
    <row r="213" spans="3:12" ht="12.75">
      <c r="C213" s="34"/>
      <c r="D213" s="6" t="s">
        <v>156</v>
      </c>
      <c r="E213" s="4">
        <v>4991.95</v>
      </c>
      <c r="F213" s="5">
        <v>3</v>
      </c>
      <c r="G213" s="4">
        <v>17546.796</v>
      </c>
      <c r="H213" s="5">
        <v>4</v>
      </c>
      <c r="I213" s="4">
        <v>1828.652</v>
      </c>
      <c r="J213" s="5">
        <v>1</v>
      </c>
      <c r="K213" s="4">
        <f t="shared" si="34"/>
        <v>24367.398</v>
      </c>
      <c r="L213" s="5">
        <f t="shared" si="17"/>
        <v>8</v>
      </c>
    </row>
    <row r="214" spans="3:12" ht="12.75">
      <c r="C214" s="34"/>
      <c r="D214" s="6" t="s">
        <v>157</v>
      </c>
      <c r="E214" s="4">
        <v>0</v>
      </c>
      <c r="F214" s="5">
        <v>0</v>
      </c>
      <c r="G214" s="4">
        <v>1543.935</v>
      </c>
      <c r="H214" s="5">
        <v>3</v>
      </c>
      <c r="I214" s="4">
        <v>0</v>
      </c>
      <c r="J214" s="5">
        <v>0</v>
      </c>
      <c r="K214" s="4">
        <f t="shared" si="34"/>
        <v>1543.935</v>
      </c>
      <c r="L214" s="5">
        <f t="shared" si="17"/>
        <v>3</v>
      </c>
    </row>
    <row r="215" spans="3:12" ht="12.75">
      <c r="C215" s="34"/>
      <c r="D215" s="6" t="s">
        <v>187</v>
      </c>
      <c r="E215" s="4">
        <v>197.088</v>
      </c>
      <c r="F215" s="5">
        <v>1</v>
      </c>
      <c r="G215" s="4">
        <v>9441.58</v>
      </c>
      <c r="H215" s="5">
        <v>10</v>
      </c>
      <c r="I215" s="4">
        <v>537.6</v>
      </c>
      <c r="J215" s="5">
        <v>1</v>
      </c>
      <c r="K215" s="4">
        <f t="shared" si="34"/>
        <v>10176.268</v>
      </c>
      <c r="L215" s="5">
        <f t="shared" si="17"/>
        <v>12</v>
      </c>
    </row>
    <row r="216" spans="3:12" ht="12.75">
      <c r="C216" s="34"/>
      <c r="D216" s="6" t="s">
        <v>188</v>
      </c>
      <c r="E216" s="4">
        <v>110.064</v>
      </c>
      <c r="F216" s="5">
        <v>1</v>
      </c>
      <c r="G216" s="4">
        <v>33128.866</v>
      </c>
      <c r="H216" s="5">
        <v>27</v>
      </c>
      <c r="I216" s="4">
        <v>0</v>
      </c>
      <c r="J216" s="5">
        <v>0</v>
      </c>
      <c r="K216" s="4">
        <f t="shared" si="34"/>
        <v>33238.93</v>
      </c>
      <c r="L216" s="5">
        <f t="shared" si="17"/>
        <v>28</v>
      </c>
    </row>
    <row r="217" spans="3:12" ht="12.75">
      <c r="C217" s="34"/>
      <c r="D217" s="6" t="s">
        <v>189</v>
      </c>
      <c r="E217" s="4">
        <v>0</v>
      </c>
      <c r="F217" s="5">
        <v>0</v>
      </c>
      <c r="G217" s="4">
        <v>3347.848</v>
      </c>
      <c r="H217" s="5">
        <v>6</v>
      </c>
      <c r="I217" s="4">
        <v>0</v>
      </c>
      <c r="J217" s="5">
        <v>0</v>
      </c>
      <c r="K217" s="4">
        <f t="shared" si="34"/>
        <v>3347.848</v>
      </c>
      <c r="L217" s="5">
        <f t="shared" si="17"/>
        <v>6</v>
      </c>
    </row>
    <row r="218" spans="3:12" ht="12.75">
      <c r="C218" s="34"/>
      <c r="D218" s="6" t="s">
        <v>190</v>
      </c>
      <c r="E218" s="4">
        <v>0</v>
      </c>
      <c r="F218" s="5">
        <v>0</v>
      </c>
      <c r="G218" s="4">
        <v>5573.092</v>
      </c>
      <c r="H218" s="5">
        <v>5</v>
      </c>
      <c r="I218" s="4">
        <v>0</v>
      </c>
      <c r="J218" s="5">
        <v>0</v>
      </c>
      <c r="K218" s="4">
        <f t="shared" si="34"/>
        <v>5573.092</v>
      </c>
      <c r="L218" s="5">
        <f t="shared" si="17"/>
        <v>5</v>
      </c>
    </row>
    <row r="219" spans="3:14" s="2" customFormat="1" ht="12.75">
      <c r="C219" s="29" t="s">
        <v>242</v>
      </c>
      <c r="D219" s="29"/>
      <c r="E219" s="8">
        <f aca="true" t="shared" si="35" ref="E219:L219">+E202+E203+E204+E205+E206+E207+E208+E209+E210+E211+E212+E213+E214+E215+E216+E217+E218</f>
        <v>32428.050999999996</v>
      </c>
      <c r="F219" s="12">
        <f t="shared" si="35"/>
        <v>28</v>
      </c>
      <c r="G219" s="8">
        <f t="shared" si="35"/>
        <v>451381.2639999999</v>
      </c>
      <c r="H219" s="12">
        <f t="shared" si="35"/>
        <v>134</v>
      </c>
      <c r="I219" s="8">
        <f t="shared" si="35"/>
        <v>2366.252</v>
      </c>
      <c r="J219" s="12">
        <f t="shared" si="35"/>
        <v>2</v>
      </c>
      <c r="K219" s="8">
        <f t="shared" si="35"/>
        <v>486175.567</v>
      </c>
      <c r="L219" s="12">
        <f t="shared" si="35"/>
        <v>164</v>
      </c>
      <c r="N219" s="22"/>
    </row>
    <row r="220" spans="3:12" ht="12.75">
      <c r="C220" s="34" t="s">
        <v>191</v>
      </c>
      <c r="D220" s="6" t="s">
        <v>192</v>
      </c>
      <c r="E220" s="4">
        <v>0</v>
      </c>
      <c r="F220" s="5">
        <v>0</v>
      </c>
      <c r="G220" s="4">
        <v>564.294</v>
      </c>
      <c r="H220" s="5">
        <v>1</v>
      </c>
      <c r="I220" s="4">
        <v>0</v>
      </c>
      <c r="J220" s="5">
        <v>0</v>
      </c>
      <c r="K220" s="4">
        <f t="shared" si="34"/>
        <v>564.294</v>
      </c>
      <c r="L220" s="5">
        <f t="shared" si="17"/>
        <v>1</v>
      </c>
    </row>
    <row r="221" spans="3:12" ht="12.75">
      <c r="C221" s="34"/>
      <c r="D221" s="6" t="s">
        <v>193</v>
      </c>
      <c r="E221" s="4">
        <v>0</v>
      </c>
      <c r="F221" s="5">
        <v>0</v>
      </c>
      <c r="G221" s="4">
        <v>38286.2</v>
      </c>
      <c r="H221" s="5">
        <v>1</v>
      </c>
      <c r="I221" s="4">
        <v>0</v>
      </c>
      <c r="J221" s="5">
        <v>0</v>
      </c>
      <c r="K221" s="4">
        <f t="shared" si="34"/>
        <v>38286.2</v>
      </c>
      <c r="L221" s="5">
        <f t="shared" si="17"/>
        <v>1</v>
      </c>
    </row>
    <row r="222" spans="3:14" ht="12.75">
      <c r="C222" s="34"/>
      <c r="D222" s="6" t="s">
        <v>68</v>
      </c>
      <c r="E222" s="4">
        <v>0</v>
      </c>
      <c r="F222" s="5">
        <v>0</v>
      </c>
      <c r="G222" s="4">
        <v>6630.976</v>
      </c>
      <c r="H222" s="5">
        <v>3</v>
      </c>
      <c r="I222" s="4">
        <v>0</v>
      </c>
      <c r="J222" s="5">
        <v>0</v>
      </c>
      <c r="K222" s="4">
        <f t="shared" si="34"/>
        <v>6630.976</v>
      </c>
      <c r="L222" s="5">
        <f t="shared" si="17"/>
        <v>3</v>
      </c>
      <c r="N222" s="22"/>
    </row>
    <row r="223" spans="3:12" ht="12.75">
      <c r="C223" s="34"/>
      <c r="D223" s="6" t="s">
        <v>113</v>
      </c>
      <c r="E223" s="4">
        <v>0</v>
      </c>
      <c r="F223" s="5">
        <v>0</v>
      </c>
      <c r="G223" s="4">
        <v>4268.4</v>
      </c>
      <c r="H223" s="5">
        <v>2</v>
      </c>
      <c r="I223" s="4">
        <v>0</v>
      </c>
      <c r="J223" s="5">
        <v>0</v>
      </c>
      <c r="K223" s="4">
        <f t="shared" si="34"/>
        <v>4268.4</v>
      </c>
      <c r="L223" s="5">
        <f t="shared" si="17"/>
        <v>2</v>
      </c>
    </row>
    <row r="224" spans="3:12" ht="12.75">
      <c r="C224" s="34"/>
      <c r="D224" s="6" t="s">
        <v>194</v>
      </c>
      <c r="E224" s="4">
        <v>3405.463</v>
      </c>
      <c r="F224" s="5">
        <v>4</v>
      </c>
      <c r="G224" s="4">
        <v>121531.417</v>
      </c>
      <c r="H224" s="5">
        <v>29</v>
      </c>
      <c r="I224" s="4">
        <v>0</v>
      </c>
      <c r="J224" s="5">
        <v>0</v>
      </c>
      <c r="K224" s="4">
        <f t="shared" si="34"/>
        <v>124936.88</v>
      </c>
      <c r="L224" s="5">
        <f t="shared" si="17"/>
        <v>33</v>
      </c>
    </row>
    <row r="225" spans="3:12" ht="12.75">
      <c r="C225" s="34"/>
      <c r="D225" s="6" t="s">
        <v>72</v>
      </c>
      <c r="E225" s="4">
        <v>1647.962</v>
      </c>
      <c r="F225" s="5">
        <v>2</v>
      </c>
      <c r="G225" s="4">
        <v>2286.153</v>
      </c>
      <c r="H225" s="5">
        <v>2</v>
      </c>
      <c r="I225" s="4">
        <v>0</v>
      </c>
      <c r="J225" s="5">
        <v>0</v>
      </c>
      <c r="K225" s="4">
        <f t="shared" si="34"/>
        <v>3934.115</v>
      </c>
      <c r="L225" s="5">
        <f t="shared" si="17"/>
        <v>4</v>
      </c>
    </row>
    <row r="226" spans="3:12" ht="12.75">
      <c r="C226" s="34"/>
      <c r="D226" s="6" t="s">
        <v>265</v>
      </c>
      <c r="E226" s="4">
        <v>14856.642</v>
      </c>
      <c r="F226" s="5">
        <v>14</v>
      </c>
      <c r="G226" s="4">
        <v>158422.19</v>
      </c>
      <c r="H226" s="5">
        <v>50</v>
      </c>
      <c r="I226" s="4">
        <v>0</v>
      </c>
      <c r="J226" s="5">
        <v>0</v>
      </c>
      <c r="K226" s="4">
        <f t="shared" si="34"/>
        <v>173278.832</v>
      </c>
      <c r="L226" s="5">
        <f t="shared" si="17"/>
        <v>64</v>
      </c>
    </row>
    <row r="227" spans="3:12" s="2" customFormat="1" ht="12.75">
      <c r="C227" s="29" t="s">
        <v>243</v>
      </c>
      <c r="D227" s="29"/>
      <c r="E227" s="8">
        <f aca="true" t="shared" si="36" ref="E227:L227">SUM(E220:E226)</f>
        <v>19910.067</v>
      </c>
      <c r="F227" s="12">
        <f t="shared" si="36"/>
        <v>20</v>
      </c>
      <c r="G227" s="8">
        <f t="shared" si="36"/>
        <v>331989.63</v>
      </c>
      <c r="H227" s="12">
        <f t="shared" si="36"/>
        <v>88</v>
      </c>
      <c r="I227" s="8">
        <f t="shared" si="36"/>
        <v>0</v>
      </c>
      <c r="J227" s="12">
        <f t="shared" si="36"/>
        <v>0</v>
      </c>
      <c r="K227" s="8">
        <f t="shared" si="36"/>
        <v>351899.697</v>
      </c>
      <c r="L227" s="12">
        <f t="shared" si="36"/>
        <v>108</v>
      </c>
    </row>
    <row r="228" spans="3:12" ht="12.75">
      <c r="C228" s="34" t="s">
        <v>196</v>
      </c>
      <c r="D228" s="6" t="s">
        <v>197</v>
      </c>
      <c r="E228" s="4">
        <v>0</v>
      </c>
      <c r="F228" s="5">
        <v>0</v>
      </c>
      <c r="G228" s="4">
        <v>328772.58</v>
      </c>
      <c r="H228" s="5">
        <v>7</v>
      </c>
      <c r="I228" s="4">
        <v>0</v>
      </c>
      <c r="J228" s="5">
        <v>0</v>
      </c>
      <c r="K228" s="4">
        <f t="shared" si="34"/>
        <v>328772.58</v>
      </c>
      <c r="L228" s="5">
        <f t="shared" si="17"/>
        <v>7</v>
      </c>
    </row>
    <row r="229" spans="3:14" ht="12.75">
      <c r="C229" s="34"/>
      <c r="D229" s="6" t="s">
        <v>198</v>
      </c>
      <c r="E229" s="4">
        <v>0</v>
      </c>
      <c r="F229" s="5">
        <v>0</v>
      </c>
      <c r="G229" s="4">
        <v>55484.3</v>
      </c>
      <c r="H229" s="5">
        <v>1</v>
      </c>
      <c r="I229" s="4">
        <v>0</v>
      </c>
      <c r="J229" s="5">
        <v>0</v>
      </c>
      <c r="K229" s="4">
        <f t="shared" si="34"/>
        <v>55484.3</v>
      </c>
      <c r="L229" s="5">
        <f t="shared" si="17"/>
        <v>1</v>
      </c>
      <c r="N229" s="22"/>
    </row>
    <row r="230" spans="3:14" s="2" customFormat="1" ht="12.75">
      <c r="C230" s="29" t="s">
        <v>244</v>
      </c>
      <c r="D230" s="29"/>
      <c r="E230" s="8">
        <f aca="true" t="shared" si="37" ref="E230:L230">+E228+E229</f>
        <v>0</v>
      </c>
      <c r="F230" s="12">
        <f t="shared" si="37"/>
        <v>0</v>
      </c>
      <c r="G230" s="8">
        <f t="shared" si="37"/>
        <v>384256.88</v>
      </c>
      <c r="H230" s="12">
        <f t="shared" si="37"/>
        <v>8</v>
      </c>
      <c r="I230" s="8">
        <f t="shared" si="37"/>
        <v>0</v>
      </c>
      <c r="J230" s="12">
        <f t="shared" si="37"/>
        <v>0</v>
      </c>
      <c r="K230" s="8">
        <f t="shared" si="37"/>
        <v>384256.88</v>
      </c>
      <c r="L230" s="12">
        <f t="shared" si="37"/>
        <v>8</v>
      </c>
      <c r="N230" s="22"/>
    </row>
    <row r="231" spans="3:14" ht="12.75">
      <c r="C231" s="41" t="s">
        <v>273</v>
      </c>
      <c r="D231" s="6" t="s">
        <v>199</v>
      </c>
      <c r="E231" s="4">
        <v>107.015</v>
      </c>
      <c r="F231" s="5">
        <v>1</v>
      </c>
      <c r="G231" s="4">
        <v>0</v>
      </c>
      <c r="H231" s="5">
        <v>0</v>
      </c>
      <c r="I231" s="4">
        <v>0</v>
      </c>
      <c r="J231" s="5">
        <v>0</v>
      </c>
      <c r="K231" s="4">
        <f t="shared" si="34"/>
        <v>107.015</v>
      </c>
      <c r="L231" s="5">
        <f t="shared" si="17"/>
        <v>1</v>
      </c>
      <c r="N231" s="3"/>
    </row>
    <row r="232" spans="3:12" ht="12.75">
      <c r="C232" s="34"/>
      <c r="D232" s="6" t="s">
        <v>266</v>
      </c>
      <c r="E232" s="4">
        <v>2613.6</v>
      </c>
      <c r="F232" s="5">
        <v>1</v>
      </c>
      <c r="G232" s="4">
        <v>0</v>
      </c>
      <c r="H232" s="5">
        <v>0</v>
      </c>
      <c r="I232" s="4">
        <v>0</v>
      </c>
      <c r="J232" s="5">
        <v>0</v>
      </c>
      <c r="K232" s="4">
        <f t="shared" si="34"/>
        <v>2613.6</v>
      </c>
      <c r="L232" s="5">
        <f t="shared" si="17"/>
        <v>1</v>
      </c>
    </row>
    <row r="233" spans="3:12" ht="12.75">
      <c r="C233" s="34"/>
      <c r="D233" s="6" t="s">
        <v>200</v>
      </c>
      <c r="E233" s="4">
        <v>2256.082</v>
      </c>
      <c r="F233" s="5">
        <v>4</v>
      </c>
      <c r="G233" s="4">
        <v>1383234.22</v>
      </c>
      <c r="H233" s="5">
        <v>6</v>
      </c>
      <c r="I233" s="4">
        <v>0</v>
      </c>
      <c r="J233" s="5">
        <v>0</v>
      </c>
      <c r="K233" s="4">
        <f t="shared" si="34"/>
        <v>1385490.302</v>
      </c>
      <c r="L233" s="5">
        <f t="shared" si="17"/>
        <v>10</v>
      </c>
    </row>
    <row r="234" spans="3:12" ht="12.75">
      <c r="C234" s="34"/>
      <c r="D234" s="6" t="s">
        <v>201</v>
      </c>
      <c r="E234" s="4">
        <v>2286.7</v>
      </c>
      <c r="F234" s="5">
        <v>4</v>
      </c>
      <c r="G234" s="4">
        <v>150178.784</v>
      </c>
      <c r="H234" s="5">
        <v>7</v>
      </c>
      <c r="I234" s="4">
        <v>0</v>
      </c>
      <c r="J234" s="5">
        <v>0</v>
      </c>
      <c r="K234" s="4">
        <f t="shared" si="34"/>
        <v>152465.48400000003</v>
      </c>
      <c r="L234" s="5">
        <f t="shared" si="17"/>
        <v>11</v>
      </c>
    </row>
    <row r="235" spans="3:12" ht="12.75">
      <c r="C235" s="34"/>
      <c r="D235" s="6" t="s">
        <v>202</v>
      </c>
      <c r="E235" s="4">
        <v>0</v>
      </c>
      <c r="F235" s="5">
        <v>0</v>
      </c>
      <c r="G235" s="4">
        <v>22793.129</v>
      </c>
      <c r="H235" s="5">
        <v>2</v>
      </c>
      <c r="I235" s="4">
        <v>0</v>
      </c>
      <c r="J235" s="5">
        <v>0</v>
      </c>
      <c r="K235" s="4">
        <f t="shared" si="34"/>
        <v>22793.129</v>
      </c>
      <c r="L235" s="5">
        <f t="shared" si="17"/>
        <v>2</v>
      </c>
    </row>
    <row r="236" spans="3:14" ht="12.75">
      <c r="C236" s="34"/>
      <c r="D236" s="6" t="s">
        <v>203</v>
      </c>
      <c r="E236" s="4">
        <v>427.2</v>
      </c>
      <c r="F236" s="5">
        <v>1</v>
      </c>
      <c r="G236" s="4">
        <v>2152.888</v>
      </c>
      <c r="H236" s="5">
        <v>1</v>
      </c>
      <c r="I236" s="4">
        <v>0</v>
      </c>
      <c r="J236" s="5">
        <v>0</v>
      </c>
      <c r="K236" s="4">
        <f t="shared" si="34"/>
        <v>2580.0879999999997</v>
      </c>
      <c r="L236" s="5">
        <f t="shared" si="17"/>
        <v>2</v>
      </c>
      <c r="N236" s="22"/>
    </row>
    <row r="237" spans="3:12" ht="12.75">
      <c r="C237" s="34"/>
      <c r="D237" s="6" t="s">
        <v>195</v>
      </c>
      <c r="E237" s="4">
        <v>26255.362</v>
      </c>
      <c r="F237" s="5">
        <v>6</v>
      </c>
      <c r="G237" s="4">
        <v>196686.072</v>
      </c>
      <c r="H237" s="5">
        <v>6</v>
      </c>
      <c r="I237" s="4">
        <v>0</v>
      </c>
      <c r="J237" s="5">
        <v>0</v>
      </c>
      <c r="K237" s="4">
        <f t="shared" si="34"/>
        <v>222941.43399999998</v>
      </c>
      <c r="L237" s="5">
        <f t="shared" si="17"/>
        <v>12</v>
      </c>
    </row>
    <row r="238" spans="3:12" ht="12.75">
      <c r="C238" s="34"/>
      <c r="D238" s="6" t="s">
        <v>204</v>
      </c>
      <c r="E238" s="4">
        <v>3798.84</v>
      </c>
      <c r="F238" s="5">
        <v>1</v>
      </c>
      <c r="G238" s="4">
        <v>14828.92</v>
      </c>
      <c r="H238" s="5">
        <v>2</v>
      </c>
      <c r="I238" s="4">
        <v>0</v>
      </c>
      <c r="J238" s="5">
        <v>0</v>
      </c>
      <c r="K238" s="4">
        <f t="shared" si="34"/>
        <v>18627.760000000002</v>
      </c>
      <c r="L238" s="5">
        <f t="shared" si="17"/>
        <v>3</v>
      </c>
    </row>
    <row r="239" spans="3:12" ht="12.75">
      <c r="C239" s="34"/>
      <c r="D239" s="6" t="s">
        <v>205</v>
      </c>
      <c r="E239" s="4">
        <v>111027.015</v>
      </c>
      <c r="F239" s="5">
        <v>22</v>
      </c>
      <c r="G239" s="4">
        <v>393231.818</v>
      </c>
      <c r="H239" s="5">
        <v>19</v>
      </c>
      <c r="I239" s="4">
        <v>0</v>
      </c>
      <c r="J239" s="5">
        <v>0</v>
      </c>
      <c r="K239" s="4">
        <f t="shared" si="34"/>
        <v>504258.83300000004</v>
      </c>
      <c r="L239" s="5">
        <f t="shared" si="17"/>
        <v>41</v>
      </c>
    </row>
    <row r="240" spans="3:12" ht="12.75">
      <c r="C240" s="34"/>
      <c r="D240" s="6" t="s">
        <v>206</v>
      </c>
      <c r="E240" s="4">
        <v>0</v>
      </c>
      <c r="F240" s="5">
        <v>0</v>
      </c>
      <c r="G240" s="4">
        <v>642.48</v>
      </c>
      <c r="H240" s="5">
        <v>1</v>
      </c>
      <c r="I240" s="4">
        <v>0</v>
      </c>
      <c r="J240" s="5">
        <v>0</v>
      </c>
      <c r="K240" s="4">
        <f t="shared" si="34"/>
        <v>642.48</v>
      </c>
      <c r="L240" s="5">
        <f t="shared" si="17"/>
        <v>1</v>
      </c>
    </row>
    <row r="241" spans="3:12" ht="12.75">
      <c r="C241" s="34"/>
      <c r="D241" s="6" t="s">
        <v>207</v>
      </c>
      <c r="E241" s="4">
        <v>331.729</v>
      </c>
      <c r="F241" s="5">
        <v>2</v>
      </c>
      <c r="G241" s="4">
        <v>19813.3</v>
      </c>
      <c r="H241" s="5">
        <v>1</v>
      </c>
      <c r="I241" s="4">
        <v>0</v>
      </c>
      <c r="J241" s="5">
        <v>0</v>
      </c>
      <c r="K241" s="4">
        <f t="shared" si="34"/>
        <v>20145.029</v>
      </c>
      <c r="L241" s="5">
        <f t="shared" si="17"/>
        <v>3</v>
      </c>
    </row>
    <row r="242" spans="3:12" ht="12.75">
      <c r="C242" s="34"/>
      <c r="D242" s="6" t="s">
        <v>208</v>
      </c>
      <c r="E242" s="4">
        <v>0</v>
      </c>
      <c r="F242" s="5">
        <v>0</v>
      </c>
      <c r="G242" s="4">
        <v>482082.904</v>
      </c>
      <c r="H242" s="5">
        <v>16</v>
      </c>
      <c r="I242" s="4">
        <v>0</v>
      </c>
      <c r="J242" s="5">
        <v>0</v>
      </c>
      <c r="K242" s="4">
        <f t="shared" si="34"/>
        <v>482082.904</v>
      </c>
      <c r="L242" s="5">
        <f t="shared" si="17"/>
        <v>16</v>
      </c>
    </row>
    <row r="243" spans="3:12" ht="12.75">
      <c r="C243" s="34"/>
      <c r="D243" s="6" t="s">
        <v>157</v>
      </c>
      <c r="E243" s="4">
        <v>0</v>
      </c>
      <c r="F243" s="5">
        <v>0</v>
      </c>
      <c r="G243" s="4">
        <v>136288.629</v>
      </c>
      <c r="H243" s="5">
        <v>5</v>
      </c>
      <c r="I243" s="4">
        <v>0</v>
      </c>
      <c r="J243" s="5">
        <v>0</v>
      </c>
      <c r="K243" s="4">
        <f t="shared" si="34"/>
        <v>136288.629</v>
      </c>
      <c r="L243" s="5">
        <f t="shared" si="17"/>
        <v>5</v>
      </c>
    </row>
    <row r="244" spans="3:12" ht="12.75">
      <c r="C244" s="34"/>
      <c r="D244" s="6" t="s">
        <v>209</v>
      </c>
      <c r="E244" s="4">
        <v>0</v>
      </c>
      <c r="F244" s="5">
        <v>0</v>
      </c>
      <c r="G244" s="4">
        <v>9976.6</v>
      </c>
      <c r="H244" s="5">
        <v>1</v>
      </c>
      <c r="I244" s="4">
        <v>0</v>
      </c>
      <c r="J244" s="5">
        <v>0</v>
      </c>
      <c r="K244" s="4">
        <f t="shared" si="34"/>
        <v>9976.6</v>
      </c>
      <c r="L244" s="5">
        <f t="shared" si="17"/>
        <v>1</v>
      </c>
    </row>
    <row r="245" spans="3:14" s="2" customFormat="1" ht="12.75">
      <c r="C245" s="29" t="s">
        <v>272</v>
      </c>
      <c r="D245" s="29"/>
      <c r="E245" s="8">
        <f aca="true" t="shared" si="38" ref="E245:L245">SUM(E231:E244)</f>
        <v>149103.543</v>
      </c>
      <c r="F245" s="12">
        <f t="shared" si="38"/>
        <v>42</v>
      </c>
      <c r="G245" s="8">
        <f t="shared" si="38"/>
        <v>2811909.744</v>
      </c>
      <c r="H245" s="12">
        <f t="shared" si="38"/>
        <v>67</v>
      </c>
      <c r="I245" s="8">
        <f t="shared" si="38"/>
        <v>0</v>
      </c>
      <c r="J245" s="12">
        <f t="shared" si="38"/>
        <v>0</v>
      </c>
      <c r="K245" s="8">
        <f t="shared" si="38"/>
        <v>2961013.287</v>
      </c>
      <c r="L245" s="9">
        <f t="shared" si="38"/>
        <v>109</v>
      </c>
      <c r="N245" s="22"/>
    </row>
    <row r="246" spans="3:12" ht="12.75">
      <c r="C246" s="37" t="s">
        <v>210</v>
      </c>
      <c r="D246" s="6" t="s">
        <v>211</v>
      </c>
      <c r="E246" s="4">
        <v>5649.082</v>
      </c>
      <c r="F246" s="5">
        <v>2</v>
      </c>
      <c r="G246" s="4">
        <v>13880.88</v>
      </c>
      <c r="H246" s="5">
        <v>2</v>
      </c>
      <c r="I246" s="4">
        <v>2403.637</v>
      </c>
      <c r="J246" s="5">
        <v>8</v>
      </c>
      <c r="K246" s="4">
        <f t="shared" si="34"/>
        <v>21933.599</v>
      </c>
      <c r="L246" s="5">
        <f t="shared" si="17"/>
        <v>12</v>
      </c>
    </row>
    <row r="247" spans="3:12" ht="12.75">
      <c r="C247" s="37"/>
      <c r="D247" s="6" t="s">
        <v>12</v>
      </c>
      <c r="E247" s="4">
        <v>8480.188</v>
      </c>
      <c r="F247" s="5">
        <v>6</v>
      </c>
      <c r="G247" s="4">
        <v>26478.4</v>
      </c>
      <c r="H247" s="5">
        <v>1</v>
      </c>
      <c r="I247" s="4">
        <v>5605.048</v>
      </c>
      <c r="J247" s="5">
        <v>24</v>
      </c>
      <c r="K247" s="4">
        <f t="shared" si="34"/>
        <v>40563.636000000006</v>
      </c>
      <c r="L247" s="5">
        <f t="shared" si="17"/>
        <v>31</v>
      </c>
    </row>
    <row r="248" spans="3:12" ht="12.75">
      <c r="C248" s="37"/>
      <c r="D248" s="6" t="s">
        <v>267</v>
      </c>
      <c r="E248" s="4">
        <v>0</v>
      </c>
      <c r="F248" s="5">
        <v>0</v>
      </c>
      <c r="G248" s="4">
        <v>28937.5</v>
      </c>
      <c r="H248" s="5">
        <v>1</v>
      </c>
      <c r="I248" s="4">
        <v>0</v>
      </c>
      <c r="J248" s="5">
        <v>0</v>
      </c>
      <c r="K248" s="4">
        <f t="shared" si="34"/>
        <v>28937.5</v>
      </c>
      <c r="L248" s="5">
        <f t="shared" si="17"/>
        <v>1</v>
      </c>
    </row>
    <row r="249" spans="3:14" ht="12.75">
      <c r="C249" s="37"/>
      <c r="D249" s="6" t="s">
        <v>212</v>
      </c>
      <c r="E249" s="4">
        <v>285.138</v>
      </c>
      <c r="F249" s="5">
        <v>1</v>
      </c>
      <c r="G249" s="4">
        <v>0</v>
      </c>
      <c r="H249" s="5">
        <v>0</v>
      </c>
      <c r="I249" s="4">
        <v>326.433</v>
      </c>
      <c r="J249" s="5">
        <v>1</v>
      </c>
      <c r="K249" s="4">
        <f t="shared" si="34"/>
        <v>611.5709999999999</v>
      </c>
      <c r="L249" s="5">
        <f t="shared" si="17"/>
        <v>2</v>
      </c>
      <c r="N249" s="22"/>
    </row>
    <row r="250" spans="3:12" ht="12.75">
      <c r="C250" s="37"/>
      <c r="D250" s="6" t="s">
        <v>103</v>
      </c>
      <c r="E250" s="4">
        <v>0</v>
      </c>
      <c r="F250" s="5">
        <v>0</v>
      </c>
      <c r="G250" s="4">
        <v>0</v>
      </c>
      <c r="H250" s="5">
        <v>0</v>
      </c>
      <c r="I250" s="4">
        <v>302.386</v>
      </c>
      <c r="J250" s="5">
        <v>1</v>
      </c>
      <c r="K250" s="4">
        <f t="shared" si="34"/>
        <v>302.386</v>
      </c>
      <c r="L250" s="5">
        <f t="shared" si="17"/>
        <v>1</v>
      </c>
    </row>
    <row r="251" spans="3:12" ht="12.75">
      <c r="C251" s="37"/>
      <c r="D251" s="6" t="s">
        <v>213</v>
      </c>
      <c r="E251" s="4">
        <v>0</v>
      </c>
      <c r="F251" s="5">
        <v>0</v>
      </c>
      <c r="G251" s="4">
        <v>0</v>
      </c>
      <c r="H251" s="5">
        <v>0</v>
      </c>
      <c r="I251" s="4">
        <v>1165.908</v>
      </c>
      <c r="J251" s="5">
        <v>2</v>
      </c>
      <c r="K251" s="4">
        <f t="shared" si="34"/>
        <v>1165.908</v>
      </c>
      <c r="L251" s="5">
        <f t="shared" si="17"/>
        <v>2</v>
      </c>
    </row>
    <row r="252" spans="3:14" s="2" customFormat="1" ht="12.75">
      <c r="C252" s="40" t="s">
        <v>245</v>
      </c>
      <c r="D252" s="29"/>
      <c r="E252" s="8">
        <f aca="true" t="shared" si="39" ref="E252:L252">+E246+E247+E248+E249+E250+E251</f>
        <v>14414.408000000001</v>
      </c>
      <c r="F252" s="9">
        <f t="shared" si="39"/>
        <v>9</v>
      </c>
      <c r="G252" s="8">
        <f t="shared" si="39"/>
        <v>69296.78</v>
      </c>
      <c r="H252" s="9">
        <f t="shared" si="39"/>
        <v>4</v>
      </c>
      <c r="I252" s="8">
        <f t="shared" si="39"/>
        <v>9803.411999999998</v>
      </c>
      <c r="J252" s="9">
        <f t="shared" si="39"/>
        <v>36</v>
      </c>
      <c r="K252" s="8">
        <f t="shared" si="39"/>
        <v>93514.59999999999</v>
      </c>
      <c r="L252" s="9">
        <f t="shared" si="39"/>
        <v>49</v>
      </c>
      <c r="N252" s="22"/>
    </row>
    <row r="253" spans="3:14" s="2" customFormat="1" ht="12.75">
      <c r="C253" s="28"/>
      <c r="D253" s="17" t="s">
        <v>271</v>
      </c>
      <c r="E253" s="8">
        <v>0</v>
      </c>
      <c r="F253" s="9">
        <v>0</v>
      </c>
      <c r="G253" s="8">
        <v>4145.88</v>
      </c>
      <c r="H253" s="9">
        <v>1</v>
      </c>
      <c r="I253" s="8">
        <v>0</v>
      </c>
      <c r="J253" s="9">
        <v>0</v>
      </c>
      <c r="K253" s="4">
        <f t="shared" si="34"/>
        <v>4145.88</v>
      </c>
      <c r="L253" s="5">
        <f t="shared" si="17"/>
        <v>1</v>
      </c>
      <c r="N253" s="22"/>
    </row>
    <row r="254" spans="3:12" ht="12.75">
      <c r="C254" s="38" t="s">
        <v>214</v>
      </c>
      <c r="D254" s="6" t="s">
        <v>12</v>
      </c>
      <c r="E254" s="4">
        <v>25156.457</v>
      </c>
      <c r="F254" s="5">
        <v>14</v>
      </c>
      <c r="G254" s="4">
        <v>67422.918</v>
      </c>
      <c r="H254" s="5">
        <v>8</v>
      </c>
      <c r="I254" s="4">
        <v>0</v>
      </c>
      <c r="J254" s="5">
        <v>0</v>
      </c>
      <c r="K254" s="4">
        <f t="shared" si="34"/>
        <v>92579.375</v>
      </c>
      <c r="L254" s="5">
        <f t="shared" si="17"/>
        <v>22</v>
      </c>
    </row>
    <row r="255" spans="3:12" ht="12.75">
      <c r="C255" s="34"/>
      <c r="D255" s="6" t="s">
        <v>268</v>
      </c>
      <c r="E255" s="4">
        <v>1550.496</v>
      </c>
      <c r="F255" s="5">
        <v>1</v>
      </c>
      <c r="G255" s="4">
        <v>0</v>
      </c>
      <c r="H255" s="5">
        <v>0</v>
      </c>
      <c r="I255" s="4">
        <v>0</v>
      </c>
      <c r="J255" s="5">
        <v>0</v>
      </c>
      <c r="K255" s="4">
        <f t="shared" si="34"/>
        <v>1550.496</v>
      </c>
      <c r="L255" s="5">
        <f t="shared" si="17"/>
        <v>1</v>
      </c>
    </row>
    <row r="256" spans="3:12" ht="12.75">
      <c r="C256" s="34"/>
      <c r="D256" s="6" t="s">
        <v>215</v>
      </c>
      <c r="E256" s="4">
        <v>849.216</v>
      </c>
      <c r="F256" s="5">
        <v>1</v>
      </c>
      <c r="G256" s="4">
        <v>19811.061</v>
      </c>
      <c r="H256" s="5">
        <v>4</v>
      </c>
      <c r="I256" s="4">
        <v>0</v>
      </c>
      <c r="J256" s="5">
        <v>0</v>
      </c>
      <c r="K256" s="4">
        <f t="shared" si="34"/>
        <v>20660.277000000002</v>
      </c>
      <c r="L256" s="5">
        <f t="shared" si="17"/>
        <v>5</v>
      </c>
    </row>
    <row r="257" spans="3:14" ht="12.75">
      <c r="C257" s="34"/>
      <c r="D257" s="6" t="s">
        <v>216</v>
      </c>
      <c r="E257" s="4">
        <v>0</v>
      </c>
      <c r="F257" s="5">
        <v>0</v>
      </c>
      <c r="G257" s="4">
        <v>72732.2</v>
      </c>
      <c r="H257" s="5">
        <v>2</v>
      </c>
      <c r="I257" s="4">
        <v>0</v>
      </c>
      <c r="J257" s="5">
        <v>0</v>
      </c>
      <c r="K257" s="4">
        <f t="shared" si="34"/>
        <v>72732.2</v>
      </c>
      <c r="L257" s="5">
        <f t="shared" si="17"/>
        <v>2</v>
      </c>
      <c r="N257" s="22"/>
    </row>
    <row r="258" spans="3:12" ht="12.75">
      <c r="C258" s="34"/>
      <c r="D258" s="6" t="s">
        <v>217</v>
      </c>
      <c r="E258" s="4">
        <v>0</v>
      </c>
      <c r="F258" s="5">
        <v>0</v>
      </c>
      <c r="G258" s="4">
        <v>179.76</v>
      </c>
      <c r="H258" s="5">
        <v>1</v>
      </c>
      <c r="I258" s="4">
        <v>0</v>
      </c>
      <c r="J258" s="5">
        <v>0</v>
      </c>
      <c r="K258" s="4">
        <f t="shared" si="34"/>
        <v>179.76</v>
      </c>
      <c r="L258" s="5">
        <f t="shared" si="17"/>
        <v>1</v>
      </c>
    </row>
    <row r="259" spans="3:12" ht="12.75">
      <c r="C259" s="34"/>
      <c r="D259" s="6" t="s">
        <v>218</v>
      </c>
      <c r="E259" s="4">
        <v>0</v>
      </c>
      <c r="F259" s="5">
        <v>0</v>
      </c>
      <c r="G259" s="4">
        <v>160986.3</v>
      </c>
      <c r="H259" s="5">
        <v>4</v>
      </c>
      <c r="I259" s="4">
        <v>0</v>
      </c>
      <c r="J259" s="5">
        <v>0</v>
      </c>
      <c r="K259" s="4">
        <f t="shared" si="34"/>
        <v>160986.3</v>
      </c>
      <c r="L259" s="5">
        <f t="shared" si="17"/>
        <v>4</v>
      </c>
    </row>
    <row r="260" spans="3:12" ht="12.75">
      <c r="C260" s="34"/>
      <c r="D260" s="6" t="s">
        <v>219</v>
      </c>
      <c r="E260" s="4">
        <v>0</v>
      </c>
      <c r="F260" s="5">
        <v>0</v>
      </c>
      <c r="G260" s="4">
        <v>6573.9</v>
      </c>
      <c r="H260" s="5">
        <v>1</v>
      </c>
      <c r="I260" s="4">
        <v>0</v>
      </c>
      <c r="J260" s="5">
        <v>0</v>
      </c>
      <c r="K260" s="4">
        <f t="shared" si="34"/>
        <v>6573.9</v>
      </c>
      <c r="L260" s="5">
        <f t="shared" si="17"/>
        <v>1</v>
      </c>
    </row>
    <row r="261" spans="3:12" ht="12.75">
      <c r="C261" s="34"/>
      <c r="D261" s="6" t="s">
        <v>259</v>
      </c>
      <c r="E261" s="4">
        <v>0</v>
      </c>
      <c r="F261" s="5">
        <v>0</v>
      </c>
      <c r="G261" s="4">
        <v>627</v>
      </c>
      <c r="H261" s="5">
        <v>1</v>
      </c>
      <c r="I261" s="4">
        <v>0</v>
      </c>
      <c r="J261" s="5">
        <v>0</v>
      </c>
      <c r="K261" s="4">
        <f t="shared" si="34"/>
        <v>627</v>
      </c>
      <c r="L261" s="5">
        <f t="shared" si="17"/>
        <v>1</v>
      </c>
    </row>
    <row r="262" spans="3:12" ht="12.75">
      <c r="C262" s="34"/>
      <c r="D262" s="6" t="s">
        <v>220</v>
      </c>
      <c r="E262" s="4">
        <v>1382.904</v>
      </c>
      <c r="F262" s="5">
        <v>2</v>
      </c>
      <c r="G262" s="4">
        <v>19158.78</v>
      </c>
      <c r="H262" s="5">
        <v>3</v>
      </c>
      <c r="I262" s="4">
        <v>0</v>
      </c>
      <c r="J262" s="5">
        <v>0</v>
      </c>
      <c r="K262" s="4">
        <f t="shared" si="34"/>
        <v>20541.683999999997</v>
      </c>
      <c r="L262" s="5">
        <f t="shared" si="17"/>
        <v>5</v>
      </c>
    </row>
    <row r="263" spans="3:12" ht="12.75">
      <c r="C263" s="34"/>
      <c r="D263" s="6" t="s">
        <v>221</v>
      </c>
      <c r="E263" s="4">
        <v>0</v>
      </c>
      <c r="F263" s="5">
        <v>0</v>
      </c>
      <c r="G263" s="4">
        <v>946.896</v>
      </c>
      <c r="H263" s="5">
        <v>1</v>
      </c>
      <c r="I263" s="4">
        <v>0</v>
      </c>
      <c r="J263" s="5">
        <v>0</v>
      </c>
      <c r="K263" s="4">
        <f t="shared" si="34"/>
        <v>946.896</v>
      </c>
      <c r="L263" s="5">
        <f t="shared" si="17"/>
        <v>1</v>
      </c>
    </row>
    <row r="264" spans="3:12" ht="12.75">
      <c r="C264" s="34"/>
      <c r="D264" s="6" t="s">
        <v>222</v>
      </c>
      <c r="E264" s="4">
        <v>7561.26</v>
      </c>
      <c r="F264" s="5">
        <v>3</v>
      </c>
      <c r="G264" s="4">
        <v>0</v>
      </c>
      <c r="H264" s="5">
        <v>0</v>
      </c>
      <c r="I264" s="4">
        <v>0</v>
      </c>
      <c r="J264" s="5">
        <v>0</v>
      </c>
      <c r="K264" s="4">
        <f t="shared" si="34"/>
        <v>7561.26</v>
      </c>
      <c r="L264" s="5">
        <f t="shared" si="17"/>
        <v>3</v>
      </c>
    </row>
    <row r="265" spans="3:14" s="2" customFormat="1" ht="12.75">
      <c r="C265" s="29" t="s">
        <v>246</v>
      </c>
      <c r="D265" s="29"/>
      <c r="E265" s="8">
        <f aca="true" t="shared" si="40" ref="E265:L265">SUM(E253:E264)</f>
        <v>36500.333</v>
      </c>
      <c r="F265" s="9">
        <f t="shared" si="40"/>
        <v>21</v>
      </c>
      <c r="G265" s="8">
        <f t="shared" si="40"/>
        <v>352584.695</v>
      </c>
      <c r="H265" s="9">
        <f t="shared" si="40"/>
        <v>26</v>
      </c>
      <c r="I265" s="8">
        <f t="shared" si="40"/>
        <v>0</v>
      </c>
      <c r="J265" s="9">
        <f t="shared" si="40"/>
        <v>0</v>
      </c>
      <c r="K265" s="8">
        <f t="shared" si="40"/>
        <v>389085.02800000005</v>
      </c>
      <c r="L265" s="9">
        <f t="shared" si="40"/>
        <v>47</v>
      </c>
      <c r="N265" s="22"/>
    </row>
    <row r="266" spans="3:15" s="2" customFormat="1" ht="12.75">
      <c r="C266" s="36" t="s">
        <v>247</v>
      </c>
      <c r="D266" s="36"/>
      <c r="E266" s="11">
        <f aca="true" t="shared" si="41" ref="E266:L266">+E13+E17+E23+E36+E41+E56+E62+E98+E120+E125+E138+E147+E151+E156+E161+E165+E178+E182+E187+E193+E201+E219+E227+E230+E245+E252+E265</f>
        <v>2739624.3349999995</v>
      </c>
      <c r="F266" s="23">
        <f t="shared" si="41"/>
        <v>1078</v>
      </c>
      <c r="G266" s="11">
        <f t="shared" si="41"/>
        <v>21623814.020999998</v>
      </c>
      <c r="H266" s="23">
        <f t="shared" si="41"/>
        <v>1504</v>
      </c>
      <c r="I266" s="11">
        <f t="shared" si="41"/>
        <v>559586.934</v>
      </c>
      <c r="J266" s="23">
        <f t="shared" si="41"/>
        <v>82</v>
      </c>
      <c r="K266" s="11">
        <f t="shared" si="41"/>
        <v>24923025.29000001</v>
      </c>
      <c r="L266" s="23">
        <f t="shared" si="41"/>
        <v>2664</v>
      </c>
      <c r="O266" s="7"/>
    </row>
    <row r="268" spans="5:9" ht="15.75">
      <c r="E268" s="14"/>
      <c r="G268" s="14"/>
      <c r="I268" s="14"/>
    </row>
  </sheetData>
  <sheetProtection/>
  <mergeCells count="62">
    <mergeCell ref="C252:D252"/>
    <mergeCell ref="C194:C200"/>
    <mergeCell ref="C202:C218"/>
    <mergeCell ref="C220:C226"/>
    <mergeCell ref="C228:C229"/>
    <mergeCell ref="C138:D138"/>
    <mergeCell ref="C148:C150"/>
    <mergeCell ref="C152:C155"/>
    <mergeCell ref="C147:D147"/>
    <mergeCell ref="C139:C145"/>
    <mergeCell ref="C188:C192"/>
    <mergeCell ref="C178:D178"/>
    <mergeCell ref="C182:D182"/>
    <mergeCell ref="C187:D187"/>
    <mergeCell ref="C42:C55"/>
    <mergeCell ref="C57:C61"/>
    <mergeCell ref="C64:C97"/>
    <mergeCell ref="C41:D41"/>
    <mergeCell ref="C56:D56"/>
    <mergeCell ref="C62:D62"/>
    <mergeCell ref="C19:C22"/>
    <mergeCell ref="C24:C35"/>
    <mergeCell ref="C13:D13"/>
    <mergeCell ref="C17:D17"/>
    <mergeCell ref="C23:D23"/>
    <mergeCell ref="C37:C40"/>
    <mergeCell ref="C265:D265"/>
    <mergeCell ref="C266:D266"/>
    <mergeCell ref="C201:D201"/>
    <mergeCell ref="C219:D219"/>
    <mergeCell ref="C227:D227"/>
    <mergeCell ref="C230:D230"/>
    <mergeCell ref="C231:C244"/>
    <mergeCell ref="C246:C251"/>
    <mergeCell ref="C254:C264"/>
    <mergeCell ref="C245:D245"/>
    <mergeCell ref="C193:D193"/>
    <mergeCell ref="C151:D151"/>
    <mergeCell ref="C156:D156"/>
    <mergeCell ref="C161:D161"/>
    <mergeCell ref="C165:D165"/>
    <mergeCell ref="C157:C160"/>
    <mergeCell ref="C162:C164"/>
    <mergeCell ref="C166:C177"/>
    <mergeCell ref="C179:C180"/>
    <mergeCell ref="C183:C186"/>
    <mergeCell ref="C98:D98"/>
    <mergeCell ref="C99:C119"/>
    <mergeCell ref="C121:C124"/>
    <mergeCell ref="C126:C137"/>
    <mergeCell ref="C120:D120"/>
    <mergeCell ref="C125:D125"/>
    <mergeCell ref="C36:D36"/>
    <mergeCell ref="C1:L1"/>
    <mergeCell ref="C2:C3"/>
    <mergeCell ref="D2:D3"/>
    <mergeCell ref="E2:F2"/>
    <mergeCell ref="G2:H2"/>
    <mergeCell ref="I2:J2"/>
    <mergeCell ref="K2:L2"/>
    <mergeCell ref="C4:C12"/>
    <mergeCell ref="C14:C16"/>
  </mergeCells>
  <printOptions/>
  <pageMargins left="1.1811023622047245" right="0.7874015748031497" top="0.984251968503937" bottom="0.984251968503937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González Szteinman</dc:creator>
  <cp:keywords/>
  <dc:description/>
  <cp:lastModifiedBy>pingrao</cp:lastModifiedBy>
  <cp:lastPrinted>2014-08-29T16:53:47Z</cp:lastPrinted>
  <dcterms:created xsi:type="dcterms:W3CDTF">2012-10-09T16:49:35Z</dcterms:created>
  <dcterms:modified xsi:type="dcterms:W3CDTF">2015-12-01T20:50:04Z</dcterms:modified>
  <cp:category/>
  <cp:version/>
  <cp:contentType/>
  <cp:contentStatus/>
</cp:coreProperties>
</file>